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mostu v km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Oprava mostu v km...'!$C$87:$K$324</definedName>
    <definedName name="_xlnm.Print_Area" localSheetId="1">'SO 01 - Oprava mostu v km...'!$C$4:$J$39,'SO 01 - Oprava mostu v km...'!$C$45:$J$69,'SO 01 - Oprava mostu v km...'!$C$75:$J$324</definedName>
    <definedName name="_xlnm.Print_Titles" localSheetId="1">'SO 01 - Oprava mostu v km...'!$87:$87</definedName>
    <definedName name="_xlnm._FilterDatabase" localSheetId="2" hidden="1">'VRN - Vedlejší rozpočtové...'!$C$84:$K$116</definedName>
    <definedName name="_xlnm.Print_Area" localSheetId="2">'VRN - Vedlejší rozpočtové...'!$C$4:$J$39,'VRN - Vedlejší rozpočtové...'!$C$45:$J$66,'VRN - Vedlejší rozpočtové...'!$C$72:$J$116</definedName>
    <definedName name="_xlnm.Print_Titles" localSheetId="2">'VRN - Vedlejší rozpočtové...'!$84:$84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15"/>
  <c r="BH115"/>
  <c r="BG115"/>
  <c r="BF115"/>
  <c r="T115"/>
  <c r="T114"/>
  <c r="R115"/>
  <c r="R114"/>
  <c r="P115"/>
  <c r="P114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81"/>
  <c r="J14"/>
  <c r="J12"/>
  <c r="J79"/>
  <c r="E7"/>
  <c r="E75"/>
  <c i="2" r="J37"/>
  <c r="J36"/>
  <c i="1" r="AY55"/>
  <c i="2" r="J35"/>
  <c i="1" r="AX55"/>
  <c i="2" r="BI323"/>
  <c r="BH323"/>
  <c r="BG323"/>
  <c r="BF323"/>
  <c r="T323"/>
  <c r="T322"/>
  <c r="R323"/>
  <c r="R322"/>
  <c r="P323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4"/>
  <c r="BH304"/>
  <c r="BG304"/>
  <c r="BF304"/>
  <c r="T304"/>
  <c r="R304"/>
  <c r="P304"/>
  <c r="BI298"/>
  <c r="BH298"/>
  <c r="BG298"/>
  <c r="BF298"/>
  <c r="T298"/>
  <c r="R298"/>
  <c r="P298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2"/>
  <c r="BH212"/>
  <c r="BG212"/>
  <c r="BF212"/>
  <c r="T212"/>
  <c r="R212"/>
  <c r="P212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F82"/>
  <c r="E80"/>
  <c r="F52"/>
  <c r="E50"/>
  <c r="J24"/>
  <c r="E24"/>
  <c r="J85"/>
  <c r="J23"/>
  <c r="J21"/>
  <c r="E21"/>
  <c r="J84"/>
  <c r="J20"/>
  <c r="J18"/>
  <c r="E18"/>
  <c r="F85"/>
  <c r="J17"/>
  <c r="J15"/>
  <c r="E15"/>
  <c r="F54"/>
  <c r="J14"/>
  <c r="J12"/>
  <c r="J82"/>
  <c r="E7"/>
  <c r="E48"/>
  <c i="1" r="L50"/>
  <c r="AM50"/>
  <c r="AM49"/>
  <c r="L49"/>
  <c r="AM47"/>
  <c r="L47"/>
  <c r="L45"/>
  <c r="L44"/>
  <c i="2" r="J259"/>
  <c r="J323"/>
  <c r="J240"/>
  <c r="BK143"/>
  <c r="BK98"/>
  <c r="BK308"/>
  <c r="J188"/>
  <c r="J146"/>
  <c r="J308"/>
  <c r="BK229"/>
  <c r="BK177"/>
  <c r="J90"/>
  <c r="BK245"/>
  <c r="J184"/>
  <c r="J283"/>
  <c r="J229"/>
  <c r="BK128"/>
  <c r="BK319"/>
  <c r="BK222"/>
  <c r="BK184"/>
  <c r="BK138"/>
  <c r="J109"/>
  <c r="BK212"/>
  <c r="J136"/>
  <c i="3" r="J103"/>
  <c i="2" r="J235"/>
  <c r="J304"/>
  <c r="J248"/>
  <c r="BK146"/>
  <c r="BK323"/>
  <c r="BK272"/>
  <c r="BK95"/>
  <c r="J298"/>
  <c r="BK203"/>
  <c r="J143"/>
  <c i="3" r="J107"/>
  <c r="BK109"/>
  <c i="2" r="BK218"/>
  <c r="BK136"/>
  <c r="BK312"/>
  <c r="J251"/>
  <c r="J151"/>
  <c r="J98"/>
  <c i="3" r="J98"/>
  <c r="J112"/>
  <c r="J88"/>
  <c i="2" r="J197"/>
  <c r="J277"/>
  <c r="BK201"/>
  <c r="J122"/>
  <c r="BK254"/>
  <c r="J218"/>
  <c r="J319"/>
  <c r="BK289"/>
  <c r="BK125"/>
  <c r="J104"/>
  <c r="J267"/>
  <c r="BK104"/>
  <c r="J295"/>
  <c r="BK240"/>
  <c r="BK197"/>
  <c r="BK166"/>
  <c r="BK195"/>
  <c r="J119"/>
  <c i="3" r="BK112"/>
  <c i="2" r="BK251"/>
  <c r="BK101"/>
  <c r="J237"/>
  <c r="J141"/>
  <c r="J101"/>
  <c r="BK298"/>
  <c r="BK232"/>
  <c r="BK192"/>
  <c r="BK179"/>
  <c r="BK235"/>
  <c r="BK172"/>
  <c r="J95"/>
  <c i="3" r="BK98"/>
  <c r="BK103"/>
  <c i="2" r="BK188"/>
  <c r="BK119"/>
  <c r="BK90"/>
  <c r="BK277"/>
  <c r="J225"/>
  <c r="J177"/>
  <c r="J314"/>
  <c r="J232"/>
  <c r="J154"/>
  <c r="BK131"/>
  <c i="3" r="J115"/>
  <c r="BK88"/>
  <c i="2" r="J160"/>
  <c r="BK283"/>
  <c r="BK116"/>
  <c r="BK151"/>
  <c i="3" r="J95"/>
  <c i="2" r="J245"/>
  <c r="BK314"/>
  <c r="BK262"/>
  <c i="3" r="J109"/>
  <c r="BK115"/>
  <c i="2" r="J192"/>
  <c r="J272"/>
  <c r="BK205"/>
  <c r="J125"/>
  <c r="BK160"/>
  <c r="J312"/>
  <c r="J222"/>
  <c r="BK122"/>
  <c i="3" r="BK92"/>
  <c i="2" r="BK225"/>
  <c r="BK154"/>
  <c r="BK304"/>
  <c r="J203"/>
  <c r="J131"/>
  <c r="BK295"/>
  <c r="J205"/>
  <c i="3" r="J100"/>
  <c i="2" r="J116"/>
  <c r="J254"/>
  <c r="J133"/>
  <c r="BK317"/>
  <c r="BK237"/>
  <c r="J172"/>
  <c r="J201"/>
  <c i="3" r="BK95"/>
  <c i="2" r="J195"/>
  <c r="J317"/>
  <c r="BK141"/>
  <c r="BK259"/>
  <c r="J310"/>
  <c r="J166"/>
  <c i="3" r="J92"/>
  <c r="BK107"/>
  <c i="2" r="J138"/>
  <c r="J289"/>
  <c r="BK310"/>
  <c r="BK248"/>
  <c r="J212"/>
  <c r="BK133"/>
  <c r="BK267"/>
  <c i="3" r="BK100"/>
  <c i="2" r="J262"/>
  <c r="J128"/>
  <c i="1" r="AS54"/>
  <c i="2" r="J179"/>
  <c r="BK109"/>
  <c l="1" r="BK89"/>
  <c r="P89"/>
  <c r="BK150"/>
  <c r="J150"/>
  <c r="J62"/>
  <c r="T150"/>
  <c r="R191"/>
  <c r="P200"/>
  <c r="BK228"/>
  <c r="J228"/>
  <c r="J66"/>
  <c r="T228"/>
  <c r="P307"/>
  <c i="3" r="P87"/>
  <c r="BK97"/>
  <c r="J97"/>
  <c r="J62"/>
  <c r="P97"/>
  <c r="BK106"/>
  <c r="J106"/>
  <c r="J63"/>
  <c r="P106"/>
  <c i="2" r="R89"/>
  <c r="R150"/>
  <c r="P191"/>
  <c r="T191"/>
  <c r="R200"/>
  <c r="BK221"/>
  <c r="J221"/>
  <c r="J65"/>
  <c r="T221"/>
  <c r="P228"/>
  <c r="BK307"/>
  <c r="J307"/>
  <c r="J67"/>
  <c r="R307"/>
  <c i="3" r="BK87"/>
  <c r="J87"/>
  <c r="J61"/>
  <c r="R87"/>
  <c r="R97"/>
  <c r="T106"/>
  <c i="2" r="T89"/>
  <c r="P150"/>
  <c r="BK191"/>
  <c r="J191"/>
  <c r="J63"/>
  <c r="BK200"/>
  <c r="J200"/>
  <c r="J64"/>
  <c r="T200"/>
  <c r="P221"/>
  <c r="R221"/>
  <c r="R228"/>
  <c r="T307"/>
  <c i="3" r="T87"/>
  <c r="T97"/>
  <c r="R106"/>
  <c i="2" r="BK322"/>
  <c r="J322"/>
  <c r="J68"/>
  <c i="3" r="BK111"/>
  <c r="J111"/>
  <c r="J64"/>
  <c r="BK114"/>
  <c r="J114"/>
  <c r="J65"/>
  <c r="F54"/>
  <c r="F55"/>
  <c r="J81"/>
  <c r="BE92"/>
  <c r="BE98"/>
  <c i="2" r="J89"/>
  <c r="J60"/>
  <c i="3" r="BE100"/>
  <c r="E48"/>
  <c r="J52"/>
  <c r="J55"/>
  <c r="BE88"/>
  <c r="BE103"/>
  <c r="BE109"/>
  <c r="BE112"/>
  <c r="BE115"/>
  <c r="BE95"/>
  <c r="BE107"/>
  <c i="2" r="J54"/>
  <c r="E78"/>
  <c r="F84"/>
  <c r="BE98"/>
  <c r="BE101"/>
  <c r="BE116"/>
  <c r="BE136"/>
  <c r="BE141"/>
  <c r="BE184"/>
  <c r="BE192"/>
  <c r="BE237"/>
  <c r="BE240"/>
  <c r="BE245"/>
  <c r="BE254"/>
  <c r="BE272"/>
  <c r="BE277"/>
  <c r="BE317"/>
  <c r="J55"/>
  <c r="BE104"/>
  <c r="BE119"/>
  <c r="BE128"/>
  <c r="BE151"/>
  <c r="BE160"/>
  <c r="BE172"/>
  <c r="BE188"/>
  <c r="BE197"/>
  <c r="BE201"/>
  <c r="BE203"/>
  <c r="BE218"/>
  <c r="BE225"/>
  <c r="BE229"/>
  <c r="BE232"/>
  <c r="BE235"/>
  <c r="BE251"/>
  <c r="BE259"/>
  <c r="BE267"/>
  <c r="BE283"/>
  <c r="BE289"/>
  <c r="BE298"/>
  <c r="BE304"/>
  <c r="BE310"/>
  <c r="BE319"/>
  <c r="BE323"/>
  <c r="J52"/>
  <c r="F55"/>
  <c r="BE90"/>
  <c r="BE131"/>
  <c r="BE166"/>
  <c r="BE179"/>
  <c r="BE195"/>
  <c r="BE212"/>
  <c r="BE262"/>
  <c r="BE295"/>
  <c r="BE308"/>
  <c r="BE312"/>
  <c r="BE314"/>
  <c r="BE95"/>
  <c r="BE109"/>
  <c r="BE122"/>
  <c r="BE125"/>
  <c r="BE133"/>
  <c r="BE138"/>
  <c r="BE143"/>
  <c r="BE146"/>
  <c r="BE154"/>
  <c r="BE177"/>
  <c r="BE205"/>
  <c r="BE222"/>
  <c r="BE248"/>
  <c r="F34"/>
  <c i="1" r="BA55"/>
  <c i="3" r="F35"/>
  <c i="1" r="BB56"/>
  <c i="2" r="F35"/>
  <c i="1" r="BB55"/>
  <c i="3" r="F36"/>
  <c i="1" r="BC56"/>
  <c i="3" r="J34"/>
  <c i="1" r="AW56"/>
  <c i="3" r="F34"/>
  <c i="1" r="BA56"/>
  <c i="2" r="J34"/>
  <c i="1" r="AW55"/>
  <c i="3" r="F37"/>
  <c i="1" r="BD56"/>
  <c i="2" r="F36"/>
  <c i="1" r="BC55"/>
  <c i="2" r="F37"/>
  <c i="1" r="BD55"/>
  <c i="3" l="1" r="T86"/>
  <c r="T85"/>
  <c i="2" r="R149"/>
  <c i="3" r="P86"/>
  <c r="P85"/>
  <c i="1" r="AU56"/>
  <c i="2" r="T149"/>
  <c r="P149"/>
  <c r="P88"/>
  <c i="1" r="AU55"/>
  <c i="2" r="T88"/>
  <c i="3" r="R86"/>
  <c r="R85"/>
  <c i="2" r="R88"/>
  <c r="BK149"/>
  <c r="J149"/>
  <c r="J61"/>
  <c i="3" r="BK86"/>
  <c r="BK85"/>
  <c r="J85"/>
  <c r="J59"/>
  <c i="1" r="BD54"/>
  <c r="W33"/>
  <c i="3" r="J33"/>
  <c i="1" r="AV56"/>
  <c r="AT56"/>
  <c i="2" r="J33"/>
  <c i="1" r="AV55"/>
  <c r="AT55"/>
  <c r="BA54"/>
  <c r="AW54"/>
  <c r="AK30"/>
  <c i="2" r="F33"/>
  <c i="1" r="AZ55"/>
  <c r="BC54"/>
  <c r="AY54"/>
  <c r="BB54"/>
  <c r="AX54"/>
  <c i="3" r="F33"/>
  <c i="1" r="AZ56"/>
  <c i="2" l="1" r="BK88"/>
  <c r="J88"/>
  <c i="3" r="J86"/>
  <c r="J60"/>
  <c i="1" r="AU54"/>
  <c r="W30"/>
  <c r="W32"/>
  <c i="3" r="J30"/>
  <c i="1" r="AG56"/>
  <c i="2" r="J30"/>
  <c i="1" r="AG55"/>
  <c r="AZ54"/>
  <c r="W29"/>
  <c r="W31"/>
  <c i="3" l="1" r="J39"/>
  <c i="2" r="J39"/>
  <c r="J59"/>
  <c i="1" r="AN56"/>
  <c r="AN55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<sst xmlns="http://schemas.openxmlformats.org/spreadsheetml/2006/main">
  <si>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</si>
  <si>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</si>
  <si>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</si>
  <si>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</si>
  <si>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</si>
  <si>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{e9b9c27f-2e35-4589-919c-37826a0346e8}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</si>
  <si>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</si>
  <si>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</si>
  <si>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</si>
  <si>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</si>
  <si>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</si>
  <si>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</si>
  <si>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</si>
  <si>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</si>
  <si>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</si>
  <si>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</si>
  <si>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</si>
  <si>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254,069 na trati Brno - Jihlava</t>
  </si>
  <si>
    <t>KSO:</t>
  </si>
  <si>
    <t/>
  </si>
  <si>
    <t>CC-CZ:</t>
  </si>
  <si>
    <t>Místo:</t>
  </si>
  <si>
    <t xml:space="preserve"> </t>
  </si>
  <si>
    <t>Datum:</t>
  </si>
  <si>
    <t>20. 4. 2022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</si>
  <si>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</si>
  <si>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</si>
  <si>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</si>
  <si>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</si>
  <si>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</si>
  <si>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</si>
  <si>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</si>
  <si>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</si>
  <si>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</si>
  <si>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</si>
  <si>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</si>
  <si>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</si>
  <si>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</si>
  <si>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</si>
  <si>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</si>
  <si>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</si>
  <si>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</si>
  <si>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</si>
  <si>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</si>
  <si>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</si>
  <si>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</si>
  <si>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</si>
  <si>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</si>
  <si>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</si>
  <si>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</si>
  <si>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</si>
  <si>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</si>
  <si>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</si>
  <si>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</si>
  <si>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</si>
  <si>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</si>
  <si>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</si>
  <si>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</si>
  <si>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</si>
  <si>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</si>
  <si>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</si>
  <si>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</si>
  <si>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</si>
  <si>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</si>
  <si>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</si>
  <si>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</si>
  <si>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</si>
  <si>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</si>
  <si>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</si>
  <si>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</si>
  <si>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</si>
  <si>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</si>
  <si>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</si>
  <si>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</si>
  <si>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</si>
  <si>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mostu v km 254,069</t>
  </si>
  <si>
    <t>STA</t>
  </si>
  <si>
    <t>1</t>
  </si>
  <si>
    <t>{9b4eae9d-b1a4-4c03-a1ee-3869154c71a0}</t>
  </si>
  <si>
    <t>2</t>
  </si>
  <si>
    <t>VRN</t>
  </si>
  <si>
    <t>Vedlejší rozpočtové náklady</t>
  </si>
  <si>
    <t>{9481888d-3701-4aad-997d-c41ebcbd45a5}</t>
  </si>
  <si>
    <t>KRYCÍ LIST SOUPISU PRACÍ</t>
  </si>
  <si>
    <t>Objekt:</t>
  </si>
  <si>
    <t>SO 01 - Oprava mostu v km 254,069</t>
  </si>
  <si>
    <t>REKAPITULACE ČLENĚNÍ SOUPISU PRACÍ</t>
  </si>
  <si>
    <t>Kód dílu - Popis</t>
  </si>
  <si>
    <t>Cena celkem [CZK]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</si>
  <si>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</si>
  <si>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</si>
  <si>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</si>
  <si>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</si>
  <si>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</si>
  <si>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</si>
  <si>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</si>
  <si>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</si>
  <si>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</si>
  <si>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</si>
  <si>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</si>
  <si>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</si>
  <si>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</si>
  <si>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</si>
  <si>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</si>
  <si>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</si>
  <si>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</si>
  <si>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</si>
  <si>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</si>
  <si>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</si>
  <si>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</si>
  <si>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</si>
  <si>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</si>
  <si>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</si>
  <si>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</si>
  <si>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</si>
  <si>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111211201</t>
  </si>
  <si>
    <t>Odstranění křovin a stromů s odstraněním kořenů ručně průměru kmene do 100 mm jakékoliv plochy v rovině nebo ve svahu o sklonu přes 1:5</t>
  </si>
  <si>
    <t>m2</t>
  </si>
  <si>
    <t>4</t>
  </si>
  <si>
    <t>582751489</t>
  </si>
  <si>
    <t>Online PSC</t>
  </si>
  <si>
    <t>https://podminky.urs.cz/item/CS_URS_2022_02/111211201</t>
  </si>
  <si>
    <t>VV</t>
  </si>
  <si>
    <t>"vlevo nad římsou a za kamennými zídkami"10*4+2*6*4</t>
  </si>
  <si>
    <t>"vpravo za křídly a nad prefabrikáty č.1 a 2"5*5*2+7*10</t>
  </si>
  <si>
    <t>Součet</t>
  </si>
  <si>
    <t>112155311</t>
  </si>
  <si>
    <t>Štěpkování s naložením na dopravní prostředek a odvozem do 20 km keřového porostu středně hustého</t>
  </si>
  <si>
    <t>1007217071</t>
  </si>
  <si>
    <t>https://podminky.urs.cz/item/CS_URS_2022_02/112155311</t>
  </si>
  <si>
    <t>208</t>
  </si>
  <si>
    <t>3</t>
  </si>
  <si>
    <t>115001105</t>
  </si>
  <si>
    <t>Převedení vody potrubím průměru DN přes 300 do 600</t>
  </si>
  <si>
    <t>m</t>
  </si>
  <si>
    <t>366633527</t>
  </si>
  <si>
    <t>https://podminky.urs.cz/item/CS_URS_2022_02/115001105</t>
  </si>
  <si>
    <t>2*54</t>
  </si>
  <si>
    <t>115101201</t>
  </si>
  <si>
    <t>Čerpání vody na dopravní výšku do 10 m s uvažovaným průměrným přítokem do 500 l/min</t>
  </si>
  <si>
    <t>hod</t>
  </si>
  <si>
    <t>348328381</t>
  </si>
  <si>
    <t>https://podminky.urs.cz/item/CS_URS_2022_02/115101201</t>
  </si>
  <si>
    <t>20*24</t>
  </si>
  <si>
    <t>5</t>
  </si>
  <si>
    <t>121103112</t>
  </si>
  <si>
    <t>Skrývka zemin schopných zúrodnění ve sklonu přes 1:5 do 1:2</t>
  </si>
  <si>
    <t>m3</t>
  </si>
  <si>
    <t>-554493192</t>
  </si>
  <si>
    <t>https://podminky.urs.cz/item/CS_URS_2022_02/121103112</t>
  </si>
  <si>
    <t>"vlevo nad římsou a za kamennými zídkami"(10*4+2*6*4)*0,2</t>
  </si>
  <si>
    <t>"vpravo za křídly a nad prefabrikáty č.1 a 2"(5*5*2+7*10)*0,2</t>
  </si>
  <si>
    <t>6</t>
  </si>
  <si>
    <t>131251100</t>
  </si>
  <si>
    <t>Hloubení nezapažených jam a zářezů strojně s urovnáním dna do předepsaného profilu a spádu v hornině třídy těžitelnosti I skupiny 3 do 20 m3</t>
  </si>
  <si>
    <t>-1014146985</t>
  </si>
  <si>
    <t>https://podminky.urs.cz/item/CS_URS_2022_02/131251100</t>
  </si>
  <si>
    <t xml:space="preserve">"na vtoku nad bouranými  prefabrikáty a za křídly"5,5*6,5*0,5*4+4*1*4*2</t>
  </si>
  <si>
    <t>"na výtoku"8</t>
  </si>
  <si>
    <t>"pro prahy dlažby a základy NK"6,5</t>
  </si>
  <si>
    <t>"za římsou vlevo"0,5*5*0,5*9,1</t>
  </si>
  <si>
    <t>7</t>
  </si>
  <si>
    <t>153191121</t>
  </si>
  <si>
    <t>Těsnění hradicích stěn nepropustnou hrázkou ze zhutněné sypaniny při stěně nebo nepropustnou výplní ze zhutněné sypaniny mezi stěnami zřízení</t>
  </si>
  <si>
    <t>-951106018</t>
  </si>
  <si>
    <t>https://podminky.urs.cz/item/CS_URS_2022_02/153191121</t>
  </si>
  <si>
    <t>4*0,5*0,5*2</t>
  </si>
  <si>
    <t>8</t>
  </si>
  <si>
    <t>153191131</t>
  </si>
  <si>
    <t>Těsnění hradicích stěn nepropustnou hrázkou ze zhutněné sypaniny při stěně nebo nepropustnou výplní ze zhutněné sypaniny mezi stěnami odstranění</t>
  </si>
  <si>
    <t>1294915716</t>
  </si>
  <si>
    <t>https://podminky.urs.cz/item/CS_URS_2022_02/153191131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</si>
  <si>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</si>
  <si>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</si>
  <si>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</si>
  <si>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1225119032</t>
  </si>
  <si>
    <t>https://podminky.urs.cz/item/CS_URS_2022_02/162351103</t>
  </si>
  <si>
    <t>41,6+129,375</t>
  </si>
  <si>
    <t>10</t>
  </si>
  <si>
    <t>167151121</t>
  </si>
  <si>
    <t>Nakládání, skládání a překládání neulehlého výkopku nebo sypaniny strojně skládání nebo překládání, z hornin třídy těžitelnosti I, skupiny 1 až 3</t>
  </si>
  <si>
    <t>1329970082</t>
  </si>
  <si>
    <t>https://podminky.urs.cz/item/CS_URS_2022_02/167151121</t>
  </si>
  <si>
    <t>11</t>
  </si>
  <si>
    <t>174111311</t>
  </si>
  <si>
    <t>Zásyp sypaninou pro spodní stavbu železnic objemu přes 3 m3 se zhutněním</t>
  </si>
  <si>
    <t>-1850206915</t>
  </si>
  <si>
    <t>https://podminky.urs.cz/item/CS_URS_2022_02/174111311</t>
  </si>
  <si>
    <t>"obsyp trouby na vtoku štěrkodrtí"80</t>
  </si>
  <si>
    <t>12</t>
  </si>
  <si>
    <t>M</t>
  </si>
  <si>
    <t>58344197</t>
  </si>
  <si>
    <t>štěrkodrť frakce 0/63</t>
  </si>
  <si>
    <t>t</t>
  </si>
  <si>
    <t>-1238497622</t>
  </si>
  <si>
    <t>80*1,7</t>
  </si>
  <si>
    <t>13</t>
  </si>
  <si>
    <t>181411122</t>
  </si>
  <si>
    <t>Založení trávníku na půdě předem připravené plochy do 1000 m2 výsevem včetně utažení lučního na svahu přes 1:5 do 1:2</t>
  </si>
  <si>
    <t>1497133403</t>
  </si>
  <si>
    <t>https://podminky.urs.cz/item/CS_URS_2022_02/181411122</t>
  </si>
  <si>
    <t>240</t>
  </si>
  <si>
    <t>14</t>
  </si>
  <si>
    <t>00572474</t>
  </si>
  <si>
    <t>osivo směs travní krajinná-svahová</t>
  </si>
  <si>
    <t>kg</t>
  </si>
  <si>
    <t>353340622</t>
  </si>
  <si>
    <t>240*0,02 'Přepočtené koeficientem množství</t>
  </si>
  <si>
    <t>182111111</t>
  </si>
  <si>
    <t>Zpevnění svahu jutovou, kokosovou nebo plastovou rohoží na svahu přes 1:2 do 1:1</t>
  </si>
  <si>
    <t>1199254896</t>
  </si>
  <si>
    <t>https://podminky.urs.cz/item/CS_URS_2022_02/182111111</t>
  </si>
  <si>
    <t>16</t>
  </si>
  <si>
    <t>61894013</t>
  </si>
  <si>
    <t>síť protierozní z kokosových vláken 700g/m2</t>
  </si>
  <si>
    <t>-1355324655</t>
  </si>
  <si>
    <t>"včetně přesahů 10%" 240*1,1</t>
  </si>
  <si>
    <t>17</t>
  </si>
  <si>
    <t>182201101</t>
  </si>
  <si>
    <t>Svahování trvalých svahů do projektovaných profilů s potřebným přemístěním výkopku při svahování násypů v jakékoliv hornině</t>
  </si>
  <si>
    <t>-573336054</t>
  </si>
  <si>
    <t>https://podminky.urs.cz/item/CS_URS_2021_02/182201101</t>
  </si>
  <si>
    <t>18</t>
  </si>
  <si>
    <t>182303112</t>
  </si>
  <si>
    <t>Doplnění zeminy nebo substrátu na travnatých plochách tloušťky do 50 mm na svahu přes 1:5 do 1:2</t>
  </si>
  <si>
    <t>-1475924108</t>
  </si>
  <si>
    <t>https://podminky.urs.cz/item/CS_URS_2022_02/182303112</t>
  </si>
  <si>
    <t>HSV</t>
  </si>
  <si>
    <t>Práce a dodávky HSV</t>
  </si>
  <si>
    <t>Zakládání</t>
  </si>
  <si>
    <t>19</t>
  </si>
  <si>
    <t>273311124</t>
  </si>
  <si>
    <t>Základové konstrukce z betonu prostého desky ve výkopu nebo na hlavách pilot C 12/15</t>
  </si>
  <si>
    <t>-997883273</t>
  </si>
  <si>
    <t>https://podminky.urs.cz/item/CS_URS_2022_02/273311124</t>
  </si>
  <si>
    <t>"podkladní vyrovnávací beton pod zavážecí dráhou - tl. cca 100mm"50,8*2*0,1</t>
  </si>
  <si>
    <t>20</t>
  </si>
  <si>
    <t>274311127</t>
  </si>
  <si>
    <t>Základové konstrukce z betonu prostého pasy, prahy, věnce a ostruhy ve výkopu nebo na hlavách pilot C 25/30</t>
  </si>
  <si>
    <t>-152255740</t>
  </si>
  <si>
    <t>https://podminky.urs.cz/item/CS_URS_2022_02/274311127</t>
  </si>
  <si>
    <t>"koncový práh dlažby vlevo"0,4*0,8*2</t>
  </si>
  <si>
    <t>"Koncový práh NK vlevo"0,7*1*3,7</t>
  </si>
  <si>
    <t>"Koncový práh NK vpravo"0,7*1*3,7</t>
  </si>
  <si>
    <t>274354111</t>
  </si>
  <si>
    <t>Bednění základových konstrukcí pasů, prahů, věnců a ostruh zřízení</t>
  </si>
  <si>
    <t>-1752152817</t>
  </si>
  <si>
    <t>https://podminky.urs.cz/item/CS_URS_2022_02/274354111</t>
  </si>
  <si>
    <t>"koncový práh dlažby vlevo"0,4*0,8*2+0,8*2*2</t>
  </si>
  <si>
    <t>"Koncový práh NK vlevo"0,7*1*2+3,7*0,7*2</t>
  </si>
  <si>
    <t>"Koncový práh NK vpravo"0,7*1*2+3,7*0,7*2</t>
  </si>
  <si>
    <t>22</t>
  </si>
  <si>
    <t>274354211</t>
  </si>
  <si>
    <t>Bednění základových konstrukcí pasů, prahů, věnců a ostruh odstranění bednění</t>
  </si>
  <si>
    <t>-2039741358</t>
  </si>
  <si>
    <t>https://podminky.urs.cz/item/CS_URS_2022_02/274354211</t>
  </si>
  <si>
    <t>23</t>
  </si>
  <si>
    <t>275321117</t>
  </si>
  <si>
    <t>Základové konstrukce z betonu železového patky a bloky ve výkopu nebo na hlavách pilot C 25/30</t>
  </si>
  <si>
    <t>1645826285</t>
  </si>
  <si>
    <t>https://podminky.urs.cz/item/CS_URS_2022_02/275321117</t>
  </si>
  <si>
    <t>"Betonové patky pro zábradlí"</t>
  </si>
  <si>
    <t>8*0,35*0,35*0,75</t>
  </si>
  <si>
    <t>24</t>
  </si>
  <si>
    <t>13021052</t>
  </si>
  <si>
    <t>tyč ocelová ohýbaná kruhová žebírková jakost B500B (10 505) výztuž do betonu D 6-8mm</t>
  </si>
  <si>
    <t>-2117464306</t>
  </si>
  <si>
    <t>"výztuž patek zábradlí"33,3/1000</t>
  </si>
  <si>
    <t>25</t>
  </si>
  <si>
    <t>275354111</t>
  </si>
  <si>
    <t>Bednění základových konstrukcí patek a bloků zřízení</t>
  </si>
  <si>
    <t>841390525</t>
  </si>
  <si>
    <t>https://podminky.urs.cz/item/CS_URS_2022_02/275354111</t>
  </si>
  <si>
    <t>"Bednění základových patek pro zábradlí"</t>
  </si>
  <si>
    <t>8*4*0,35*0,8</t>
  </si>
  <si>
    <t>26</t>
  </si>
  <si>
    <t>275354211</t>
  </si>
  <si>
    <t>Bednění základových konstrukcí patek a bloků odstranění bednění</t>
  </si>
  <si>
    <t>360184854</t>
  </si>
  <si>
    <t>https://podminky.urs.cz/item/CS_URS_2022_02/275354211</t>
  </si>
  <si>
    <t>"Odbednění základových patek pro zábradlí"</t>
  </si>
  <si>
    <t>27</t>
  </si>
  <si>
    <t>31316002</t>
  </si>
  <si>
    <t>síť výztužná svařovaná DIN 488 jakost B500A 100x100mm drát D 4mm</t>
  </si>
  <si>
    <t>1157504023</t>
  </si>
  <si>
    <t>vyztužení dlažby +10% přesahy</t>
  </si>
  <si>
    <t>"obklad svahu vpravo"(4*11-4,8)*1,1</t>
  </si>
  <si>
    <t>Svislé a kompletní konstrukce</t>
  </si>
  <si>
    <t>28</t>
  </si>
  <si>
    <t>311231126</t>
  </si>
  <si>
    <t>Zdivo z cihel pálených nosné z cihel plných dl. 290 mm P 20 až 25, na maltu MC-5 nebo MC-10</t>
  </si>
  <si>
    <t>-774582833</t>
  </si>
  <si>
    <t>https://podminky.urs.cz/item/CS_URS_2022_02/311231126</t>
  </si>
  <si>
    <t>"obezdění FLOK z plných cihel na vtoku a výtoku"6,5*0,2*2</t>
  </si>
  <si>
    <t>29</t>
  </si>
  <si>
    <t>553915321R</t>
  </si>
  <si>
    <t>lankové zábradlí na vtoku</t>
  </si>
  <si>
    <t>-1606725566</t>
  </si>
  <si>
    <t>" výroba nového zábradlí včetně PKO a montáže"13,3</t>
  </si>
  <si>
    <t>30</t>
  </si>
  <si>
    <t>369317311</t>
  </si>
  <si>
    <t>Výplň z popílkocementové suspenze za rubem nosné obezdívky délky štoly, do 200 m, v hornině suché</t>
  </si>
  <si>
    <t>2066069033</t>
  </si>
  <si>
    <t>https://podminky.urs.cz/item/CS_URS_2022_02/369317311</t>
  </si>
  <si>
    <t>"výplň + rezerva 20% na zatečení do spár a puklin, včetně injektážních hadic ve vrcholu klenby"(((3,14*1,0*1,0*0,5+2*2)-3,21)*46,6)*1,2</t>
  </si>
  <si>
    <t>Vodorovné konstrukce</t>
  </si>
  <si>
    <t>31</t>
  </si>
  <si>
    <t>429171121R</t>
  </si>
  <si>
    <t>Montáž zavážecí dráhy z dřevěných hranolů</t>
  </si>
  <si>
    <t>842703998</t>
  </si>
  <si>
    <t>"včetně materiálu"54</t>
  </si>
  <si>
    <t>32</t>
  </si>
  <si>
    <t>429171124R</t>
  </si>
  <si>
    <t>Montovaná konstrukce z vlnitého plechu, rozměr vlny 200x55mm tl.5mm</t>
  </si>
  <si>
    <t>kus</t>
  </si>
  <si>
    <t>-439895721</t>
  </si>
  <si>
    <t>"kompletní dodávka montované konstrukce včetně protikorozní ochrany a včetně montáže a dopravy k místu montáže"1</t>
  </si>
  <si>
    <t>33</t>
  </si>
  <si>
    <t>451311531</t>
  </si>
  <si>
    <t>Podklad z prostého betonu pod dlažbu pro prostředí s mrazovými cykly, ve vrstvě tl. přes 150 do 200 mm</t>
  </si>
  <si>
    <t>-565147355</t>
  </si>
  <si>
    <t>https://podminky.urs.cz/item/CS_URS_2021_01/451311531</t>
  </si>
  <si>
    <t>"dlažba vpravo" 4*1,2</t>
  </si>
  <si>
    <t>"obklad svahu vpravo"4*11-4,8</t>
  </si>
  <si>
    <t>"dlažba vlevo"2,1*7,1</t>
  </si>
  <si>
    <t>"dlažba uvnitř mostu"(0,5+0,22+0,5+0,23+0,13)*50,7</t>
  </si>
  <si>
    <t>34</t>
  </si>
  <si>
    <t>465513127</t>
  </si>
  <si>
    <t>Dlažba z lomového kamene lomařsky upraveného na cementovou maltu, s vyspárováním cementovou maltou, tl. kamene 200 mm</t>
  </si>
  <si>
    <t>-360226901</t>
  </si>
  <si>
    <t>https://podminky.urs.cz/item/CS_URS_2022_02/465513127</t>
  </si>
  <si>
    <t>35</t>
  </si>
  <si>
    <t>465513157</t>
  </si>
  <si>
    <t>Dlažba svahu u mostních opěr z upraveného lomového žulového kamene s vyspárováním maltou MC 25, šíře spáry 15 mm do betonového lože C 25/30 tloušťky 200 mm, plochy přes 10 m2</t>
  </si>
  <si>
    <t>-1829171382</t>
  </si>
  <si>
    <t>https://podminky.urs.cz/item/CS_URS_2022_02/465513157</t>
  </si>
  <si>
    <t>Úpravy povrchů, podlahy a osazování výplní</t>
  </si>
  <si>
    <t>36</t>
  </si>
  <si>
    <t>628613233</t>
  </si>
  <si>
    <t>Protikorozní ochrana ocelových mostních konstrukcí včetně otryskání povrchu základní a podkladní epoxidový a vrchní polyuretanový nátěr s metalizací III. třídy</t>
  </si>
  <si>
    <t>1507755722</t>
  </si>
  <si>
    <t>https://podminky.urs.cz/item/CS_URS_2022_02/628613233</t>
  </si>
  <si>
    <t>9,1"Nátěr zábradlí"*1,1</t>
  </si>
  <si>
    <t>37</t>
  </si>
  <si>
    <t>628613611</t>
  </si>
  <si>
    <t>Žárové zinkování ponorem dílů ocelových konstrukcí mostů hmotnosti dílců do 100 kg</t>
  </si>
  <si>
    <t>-1917906473</t>
  </si>
  <si>
    <t>https://podminky.urs.cz/item/CS_URS_2022_02/628613611</t>
  </si>
  <si>
    <t>"zábradlí na výtoku - zinkování ponorem"226</t>
  </si>
  <si>
    <t>Ostatní konstrukce a práce, bourání</t>
  </si>
  <si>
    <t>38</t>
  </si>
  <si>
    <t>911121111</t>
  </si>
  <si>
    <t>Montáž zábradlí ocelového přichyceného vruty do betonového podkladu</t>
  </si>
  <si>
    <t>-1262196802</t>
  </si>
  <si>
    <t>https://podminky.urs.cz/item/CS_URS_2022_02/911121111</t>
  </si>
  <si>
    <t>9,06</t>
  </si>
  <si>
    <t>39</t>
  </si>
  <si>
    <t>911121211</t>
  </si>
  <si>
    <t>Oprava ocelového zábradlí svařovaného nebo šroubovaného výroba</t>
  </si>
  <si>
    <t>1922921108</t>
  </si>
  <si>
    <t>https://podminky.urs.cz/item/CS_URS_2022_02/911121211</t>
  </si>
  <si>
    <t>"výroba zábradlí na výtoku"9,06</t>
  </si>
  <si>
    <t>40</t>
  </si>
  <si>
    <t>13010430</t>
  </si>
  <si>
    <t>úhelník ocelový rovnostranný jakost S235JR (11 375) 70x70x7mm</t>
  </si>
  <si>
    <t>-1406973030</t>
  </si>
  <si>
    <t>"materiál zábradlí na výtoku včetně sloupků a patních desek"226/1000</t>
  </si>
  <si>
    <t>41</t>
  </si>
  <si>
    <t>936942211</t>
  </si>
  <si>
    <t>Zhotovení tabulky s letopočtem opravy nebo větší údržby vložením šablony do bednění</t>
  </si>
  <si>
    <t>1806687753</t>
  </si>
  <si>
    <t>https://podminky.urs.cz/item/CS_URS_2022_02/936942211</t>
  </si>
  <si>
    <t>42</t>
  </si>
  <si>
    <t>938111111</t>
  </si>
  <si>
    <t>Čištění zdiva opěr, pilířů, křídel od mechu a jiné vegetace</t>
  </si>
  <si>
    <t>1709213860</t>
  </si>
  <si>
    <t>https://podminky.urs.cz/item/CS_URS_2022_02/938111111</t>
  </si>
  <si>
    <t>"Očištění kamenných zídek vlevo"1,5*4+2*4</t>
  </si>
  <si>
    <t>"Očištění kamenné římsy vlevo" 9,1*(0,3+0,5)</t>
  </si>
  <si>
    <t>43</t>
  </si>
  <si>
    <t>941111111</t>
  </si>
  <si>
    <t>Montáž lešení řadového trubkového lehkého pracovního s podlahami s provozním zatížením tř. 3 do 200 kg/m2 šířky tř. W06 od 0,6 do 0,9 m, výšky do 10 m</t>
  </si>
  <si>
    <t>1347774252</t>
  </si>
  <si>
    <t>https://podminky.urs.cz/item/CS_URS_2022_02/941111111</t>
  </si>
  <si>
    <t>"Lešení na průčelí vlevo"(9,1+2)/2*3,1</t>
  </si>
  <si>
    <t>44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</si>
  <si>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</si>
  <si>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</si>
  <si>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1539517426</t>
  </si>
  <si>
    <t>https://podminky.urs.cz/item/CS_URS_2022_02/941111211</t>
  </si>
  <si>
    <t>17,205*20</t>
  </si>
  <si>
    <t>45</t>
  </si>
  <si>
    <t>941111811</t>
  </si>
  <si>
    <t>Demontáž lešení řadového trubkového lehkého pracovního s podlahami s provozním zatížením tř. 3 do 200 kg/m2 šířky tř. W06 od 0,6 do 0,9 m, výšky do 10 m</t>
  </si>
  <si>
    <t>-314829024</t>
  </si>
  <si>
    <t>https://podminky.urs.cz/item/CS_URS_2022_02/941111811</t>
  </si>
  <si>
    <t>17,205</t>
  </si>
  <si>
    <t>46</t>
  </si>
  <si>
    <t>961021311</t>
  </si>
  <si>
    <t>Bourání základů ze zdiva kamenného na jakoukoli maltu</t>
  </si>
  <si>
    <t>1355669189</t>
  </si>
  <si>
    <t>https://podminky.urs.cz/item/CS_URS_2022_02/961021311</t>
  </si>
  <si>
    <t>"dlažba uvnitř mostu"2*(5,3+24,8)*0,45</t>
  </si>
  <si>
    <t>"dlažba na výtoku"7*2*0,45</t>
  </si>
  <si>
    <t>47</t>
  </si>
  <si>
    <t>961044111</t>
  </si>
  <si>
    <t>Bourání základů z betonu prostého</t>
  </si>
  <si>
    <t>1441155263</t>
  </si>
  <si>
    <t>https://podminky.urs.cz/item/CS_URS_2022_02/961044111</t>
  </si>
  <si>
    <t>"bourání části základů K 02"5,8*2*0,2</t>
  </si>
  <si>
    <t>48</t>
  </si>
  <si>
    <t>962041211</t>
  </si>
  <si>
    <t>Bourání mostních konstrukcí zdiva a pilířů z prostého betonu</t>
  </si>
  <si>
    <t>1708854082</t>
  </si>
  <si>
    <t>https://podminky.urs.cz/item/CS_URS_2022_02/962041211</t>
  </si>
  <si>
    <t>"bourání římsy vpravo"3,02*1*0,5</t>
  </si>
  <si>
    <t>"bourání křídel vpravo"((0,8+2,6)*0,5*4*0,31)*2</t>
  </si>
  <si>
    <t>49</t>
  </si>
  <si>
    <t>962051111</t>
  </si>
  <si>
    <t>Bourání mostních konstrukcí zdiva a pilířů ze železového betonu</t>
  </si>
  <si>
    <t>173056298</t>
  </si>
  <si>
    <t>https://podminky.urs.cz/item/CS_URS_2022_02/962051111</t>
  </si>
  <si>
    <t>"vybourání spodních příčlí prefabrikátů" 1,1*0,27*1,5*11</t>
  </si>
  <si>
    <t>"vybourání prefabrikátů 1 a 2"(3,15*0,2*2+2*0,27*2)*3</t>
  </si>
  <si>
    <t>50</t>
  </si>
  <si>
    <t>965042241</t>
  </si>
  <si>
    <t>Bourání mazanin betonových nebo z litého asfaltu tl. přes 100 mm, plochy přes 4 m2</t>
  </si>
  <si>
    <t>-878425786</t>
  </si>
  <si>
    <t>https://podminky.urs.cz/item/CS_URS_2022_02/965042241</t>
  </si>
  <si>
    <t>"bourání bet. koryta vpravo"18*0,35</t>
  </si>
  <si>
    <t>"bourání bet. berm na prefabrikátech"0,35*2*19,5</t>
  </si>
  <si>
    <t>51</t>
  </si>
  <si>
    <t>985131111</t>
  </si>
  <si>
    <t>Očištění ploch stěn, rubu kleneb a podlah tlakovou vodou</t>
  </si>
  <si>
    <t>-1460354522</t>
  </si>
  <si>
    <t>https://podminky.urs.cz/item/CS_URS_2022_02/985131111</t>
  </si>
  <si>
    <t>"Očištění průčelí vlevo"(9,1+2)/2*2,8-3,14*1/2</t>
  </si>
  <si>
    <t>52</t>
  </si>
  <si>
    <t>985131221</t>
  </si>
  <si>
    <t>Očištění ploch stěn, rubu kleneb a podlah tryskání pískem nesušeným (torbo)</t>
  </si>
  <si>
    <t>-1793292299</t>
  </si>
  <si>
    <t>https://podminky.urs.cz/item/CS_URS_2022_02/985131221</t>
  </si>
  <si>
    <t>53</t>
  </si>
  <si>
    <t>985142211</t>
  </si>
  <si>
    <t>Vysekání spojovací hmoty ze spár zdiva včetně vyčištění hloubky spáry přes 40 mm délky spáry na 1 m2 upravované plochy do 6 m</t>
  </si>
  <si>
    <t>-1027825120</t>
  </si>
  <si>
    <t>https://podminky.urs.cz/item/CS_URS_2022_02/985142211</t>
  </si>
  <si>
    <t>"Spárování průčelí vlevo"(9,1+2)/2*2,8-3,14*1/2</t>
  </si>
  <si>
    <t>"Spárování kamenných zídek vlevo"1,5*4+2*4</t>
  </si>
  <si>
    <t>"Spárování kamenné římsy vlevo" 9,1*(0,3+0,5)</t>
  </si>
  <si>
    <t>54</t>
  </si>
  <si>
    <t>985223212</t>
  </si>
  <si>
    <t>Přezdívání zdiva do aktivované malty kamenného, objemu přes 3 m3</t>
  </si>
  <si>
    <t>-1764215008</t>
  </si>
  <si>
    <t>https://podminky.urs.cz/item/CS_URS_2022_02/985223212</t>
  </si>
  <si>
    <t>"částečné rozebrání a přezdění kamenných zídek vlevo"1,5</t>
  </si>
  <si>
    <t>55</t>
  </si>
  <si>
    <t>985232111</t>
  </si>
  <si>
    <t>Hloubkové spárování zdiva hloubky přes 40 do 80 mm aktivovanou maltou délky spáry na 1 m2 upravované plochy do 6 m</t>
  </si>
  <si>
    <t>-193466606</t>
  </si>
  <si>
    <t>https://podminky.urs.cz/item/CS_URS_2022_02/985232111</t>
  </si>
  <si>
    <t>56</t>
  </si>
  <si>
    <t>985233111</t>
  </si>
  <si>
    <t>Úprava spár po spárování zdiva kamenného nebo cihelného délky spáry na 1 m2 upravované plochy do 6 m uhlazením</t>
  </si>
  <si>
    <t>1944084294</t>
  </si>
  <si>
    <t>https://podminky.urs.cz/item/CS_URS_2022_02/985233111</t>
  </si>
  <si>
    <t>35,25</t>
  </si>
  <si>
    <t>997</t>
  </si>
  <si>
    <t>Přesun sutě</t>
  </si>
  <si>
    <t>57</t>
  </si>
  <si>
    <t>997211111</t>
  </si>
  <si>
    <t>Svislá doprava suti nebo vybouraných hmot s naložením do dopravního zařízení a s vyprázdněním dopravního zařízení na hromadu nebo do dopravního prostředku suti na výšku do 3,5 m</t>
  </si>
  <si>
    <t>183344880</t>
  </si>
  <si>
    <t>https://podminky.urs.cz/item/CS_URS_2022_02/997211111</t>
  </si>
  <si>
    <t>58</t>
  </si>
  <si>
    <t>997211119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</si>
  <si>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</si>
  <si>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1897164876</t>
  </si>
  <si>
    <t>https://podminky.urs.cz/item/CS_URS_2022_02/997211119</t>
  </si>
  <si>
    <t>59</t>
  </si>
  <si>
    <t>997211511</t>
  </si>
  <si>
    <t>Vodorovná doprava suti nebo vybouraných hmot suti se složením a hrubým urovnáním, na vzdálenost do 1 km</t>
  </si>
  <si>
    <t>140233236</t>
  </si>
  <si>
    <t>https://podminky.urs.cz/item/CS_URS_2022_02/997211511</t>
  </si>
  <si>
    <t>60</t>
  </si>
  <si>
    <t>997211519</t>
  </si>
  <si>
    <t>Vodorovná doprava suti nebo vybouraných hmot suti se složením a hrubým urovnáním, na vzdálenost Příplatek k ceně za každý další i započatý 1 km přes 1 km</t>
  </si>
  <si>
    <t>460625512</t>
  </si>
  <si>
    <t>https://podminky.urs.cz/item/CS_URS_2022_02/997211519</t>
  </si>
  <si>
    <t>179,288 *30"odvoz na skládky 30km"</t>
  </si>
  <si>
    <t>61</t>
  </si>
  <si>
    <t>997211611</t>
  </si>
  <si>
    <t>Nakládání suti nebo vybouraných hmot na dopravní prostředky pro vodorovnou dopravu suti</t>
  </si>
  <si>
    <t>1244484955</t>
  </si>
  <si>
    <t>https://podminky.urs.cz/item/CS_URS_2022_02/997211611</t>
  </si>
  <si>
    <t>62</t>
  </si>
  <si>
    <t>997221873</t>
  </si>
  <si>
    <t>Poplatek za uložení stavebního odpadu na recyklační skládce (skládkovné) zeminy a kamení zatříděného do Katalogu odpadů pod kódem 17 05 04</t>
  </si>
  <si>
    <t>991859091</t>
  </si>
  <si>
    <t>https://podminky.urs.cz/item/CS_URS_2022_02/997221873</t>
  </si>
  <si>
    <t>179,288</t>
  </si>
  <si>
    <t>998</t>
  </si>
  <si>
    <t>Přesun hmot</t>
  </si>
  <si>
    <t>63</t>
  </si>
  <si>
    <t>998212111</t>
  </si>
  <si>
    <t>Přesun hmot pro mosty zděné, betonové monolitické, spřažené ocelobetonové nebo kovové vodorovná dopravní vzdálenost do 100 m výška mostu do 20 m</t>
  </si>
  <si>
    <t>1401102206</t>
  </si>
  <si>
    <t>https://podminky.urs.cz/item/CS_URS_2022_02/998212111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</si>
  <si>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</si>
  <si>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</si>
  <si>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</si>
  <si>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</si>
  <si>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</si>
  <si>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</si>
  <si>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</si>
  <si>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</si>
  <si>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</t>
  </si>
  <si>
    <t>Průzkumné, geodetické a projektové práce geodetické práce při provádění stavby</t>
  </si>
  <si>
    <t>kpl</t>
  </si>
  <si>
    <t>1024</t>
  </si>
  <si>
    <t>-1012952812</t>
  </si>
  <si>
    <t>https://podminky.urs.cz/item/CS_URS_2022_01/012203000</t>
  </si>
  <si>
    <t>"Geodetické práce při výstavbě"1</t>
  </si>
  <si>
    <t>012303000</t>
  </si>
  <si>
    <t>Geodetické práce po výstavbě</t>
  </si>
  <si>
    <t>168359312</t>
  </si>
  <si>
    <t>https://podminky.urs.cz/item/CS_URS_2022_01/012303000</t>
  </si>
  <si>
    <t>"Geom. zaměření skutečného stavu"1</t>
  </si>
  <si>
    <t>013254000</t>
  </si>
  <si>
    <t>Průzkumné, geodetické a projektové práce projektové práce dokumentace stavby (výkresová a textová) skutečného provedení stavby</t>
  </si>
  <si>
    <t>1456092697</t>
  </si>
  <si>
    <t>https://podminky.urs.cz/item/CS_URS_2022_01/013254000</t>
  </si>
  <si>
    <t>VRN3</t>
  </si>
  <si>
    <t>Zařízení staveniště</t>
  </si>
  <si>
    <t>030001000</t>
  </si>
  <si>
    <t>Základní rozdělení průvodních činností a nákladů zařízení staveniště</t>
  </si>
  <si>
    <t>1998134007</t>
  </si>
  <si>
    <t>https://podminky.urs.cz/item/CS_URS_2022_01/030001000</t>
  </si>
  <si>
    <t>032403000</t>
  </si>
  <si>
    <t>Provizorní komunikace</t>
  </si>
  <si>
    <t>1452753750</t>
  </si>
  <si>
    <t>https://podminky.urs.cz/item/CS_URS_2022_01/032403000</t>
  </si>
  <si>
    <t>"Úprava příjezdové komunikace"1</t>
  </si>
  <si>
    <t>032503000</t>
  </si>
  <si>
    <t>Skládky na staveništi</t>
  </si>
  <si>
    <t>210564760</t>
  </si>
  <si>
    <t>https://podminky.urs.cz/item/CS_URS_2022_01/032503000</t>
  </si>
  <si>
    <t>"montážní plošina"1</t>
  </si>
  <si>
    <t>VRN4</t>
  </si>
  <si>
    <t>Inženýrská činnost</t>
  </si>
  <si>
    <t>041103000</t>
  </si>
  <si>
    <t>Inženýrská činnost dozory autorský dozor projektanta</t>
  </si>
  <si>
    <t>319950445</t>
  </si>
  <si>
    <t>https://podminky.urs.cz/item/CS_URS_2022_01/041103000</t>
  </si>
  <si>
    <t>043194000</t>
  </si>
  <si>
    <t>Inženýrská činnost zkoušky a ostatní měření zkoušky ostatní zkoušky</t>
  </si>
  <si>
    <t>-1605896750</t>
  </si>
  <si>
    <t>https://podminky.urs.cz/item/CS_URS_2022_01/043194000</t>
  </si>
  <si>
    <t>VRN6</t>
  </si>
  <si>
    <t>Územní vlivy</t>
  </si>
  <si>
    <t>065002000</t>
  </si>
  <si>
    <t>Hlavní tituly průvodních činností a nákladů územní vlivy mimostaveništní doprava materiálů a výrobků</t>
  </si>
  <si>
    <t>1651140016</t>
  </si>
  <si>
    <t>https://podminky.urs.cz/item/CS_URS_2022_01/065002000</t>
  </si>
  <si>
    <t>VRN7</t>
  </si>
  <si>
    <t>Provozní vlivy</t>
  </si>
  <si>
    <t>074002000</t>
  </si>
  <si>
    <t>Železniční a městský kolejový provoz</t>
  </si>
  <si>
    <t>876018226</t>
  </si>
  <si>
    <t>https://podminky.urs.cz/item/CS_URS_2022_01/074002000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</si>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</sst>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211201" TargetMode="External" /><Relationship Id="rId2" Type="http://schemas.openxmlformats.org/officeDocument/2006/relationships/hyperlink" Target="https://podminky.urs.cz/item/CS_URS_2022_02/112155311" TargetMode="External" /><Relationship Id="rId3" Type="http://schemas.openxmlformats.org/officeDocument/2006/relationships/hyperlink" Target="https://podminky.urs.cz/item/CS_URS_2022_02/115001105" TargetMode="External" /><Relationship Id="rId4" Type="http://schemas.openxmlformats.org/officeDocument/2006/relationships/hyperlink" Target="https://podminky.urs.cz/item/CS_URS_2022_02/115101201" TargetMode="External" /><Relationship Id="rId5" Type="http://schemas.openxmlformats.org/officeDocument/2006/relationships/hyperlink" Target="https://podminky.urs.cz/item/CS_URS_2022_02/121103112" TargetMode="External" /><Relationship Id="rId6" Type="http://schemas.openxmlformats.org/officeDocument/2006/relationships/hyperlink" Target="https://podminky.urs.cz/item/CS_URS_2022_02/131251100" TargetMode="External" /><Relationship Id="rId7" Type="http://schemas.openxmlformats.org/officeDocument/2006/relationships/hyperlink" Target="https://podminky.urs.cz/item/CS_URS_2022_02/153191121" TargetMode="External" /><Relationship Id="rId8" Type="http://schemas.openxmlformats.org/officeDocument/2006/relationships/hyperlink" Target="https://podminky.urs.cz/item/CS_URS_2022_02/153191131" TargetMode="External" /><Relationship Id="rId9" Type="http://schemas.openxmlformats.org/officeDocument/2006/relationships/hyperlink" Target="https://podminky.urs.cz/item/CS_URS_2022_02/162351103" TargetMode="External" /><Relationship Id="rId10" Type="http://schemas.openxmlformats.org/officeDocument/2006/relationships/hyperlink" Target="https://podminky.urs.cz/item/CS_URS_2022_02/167151121" TargetMode="External" /><Relationship Id="rId11" Type="http://schemas.openxmlformats.org/officeDocument/2006/relationships/hyperlink" Target="https://podminky.urs.cz/item/CS_URS_2022_02/174111311" TargetMode="External" /><Relationship Id="rId12" Type="http://schemas.openxmlformats.org/officeDocument/2006/relationships/hyperlink" Target="https://podminky.urs.cz/item/CS_URS_2022_02/181411122" TargetMode="External" /><Relationship Id="rId13" Type="http://schemas.openxmlformats.org/officeDocument/2006/relationships/hyperlink" Target="https://podminky.urs.cz/item/CS_URS_2022_02/182111111" TargetMode="External" /><Relationship Id="rId14" Type="http://schemas.openxmlformats.org/officeDocument/2006/relationships/hyperlink" Target="https://podminky.urs.cz/item/CS_URS_2021_02/182201101" TargetMode="External" /><Relationship Id="rId15" Type="http://schemas.openxmlformats.org/officeDocument/2006/relationships/hyperlink" Target="https://podminky.urs.cz/item/CS_URS_2022_02/182303112" TargetMode="External" /><Relationship Id="rId16" Type="http://schemas.openxmlformats.org/officeDocument/2006/relationships/hyperlink" Target="https://podminky.urs.cz/item/CS_URS_2022_02/273311124" TargetMode="External" /><Relationship Id="rId17" Type="http://schemas.openxmlformats.org/officeDocument/2006/relationships/hyperlink" Target="https://podminky.urs.cz/item/CS_URS_2022_02/274311127" TargetMode="External" /><Relationship Id="rId18" Type="http://schemas.openxmlformats.org/officeDocument/2006/relationships/hyperlink" Target="https://podminky.urs.cz/item/CS_URS_2022_02/274354111" TargetMode="External" /><Relationship Id="rId19" Type="http://schemas.openxmlformats.org/officeDocument/2006/relationships/hyperlink" Target="https://podminky.urs.cz/item/CS_URS_2022_02/274354211" TargetMode="External" /><Relationship Id="rId20" Type="http://schemas.openxmlformats.org/officeDocument/2006/relationships/hyperlink" Target="https://podminky.urs.cz/item/CS_URS_2022_02/275321117" TargetMode="External" /><Relationship Id="rId21" Type="http://schemas.openxmlformats.org/officeDocument/2006/relationships/hyperlink" Target="https://podminky.urs.cz/item/CS_URS_2022_02/275354111" TargetMode="External" /><Relationship Id="rId22" Type="http://schemas.openxmlformats.org/officeDocument/2006/relationships/hyperlink" Target="https://podminky.urs.cz/item/CS_URS_2022_02/275354211" TargetMode="External" /><Relationship Id="rId23" Type="http://schemas.openxmlformats.org/officeDocument/2006/relationships/hyperlink" Target="https://podminky.urs.cz/item/CS_URS_2022_02/311231126" TargetMode="External" /><Relationship Id="rId24" Type="http://schemas.openxmlformats.org/officeDocument/2006/relationships/hyperlink" Target="https://podminky.urs.cz/item/CS_URS_2022_02/369317311" TargetMode="External" /><Relationship Id="rId25" Type="http://schemas.openxmlformats.org/officeDocument/2006/relationships/hyperlink" Target="https://podminky.urs.cz/item/CS_URS_2021_01/451311531" TargetMode="External" /><Relationship Id="rId26" Type="http://schemas.openxmlformats.org/officeDocument/2006/relationships/hyperlink" Target="https://podminky.urs.cz/item/CS_URS_2022_02/465513127" TargetMode="External" /><Relationship Id="rId27" Type="http://schemas.openxmlformats.org/officeDocument/2006/relationships/hyperlink" Target="https://podminky.urs.cz/item/CS_URS_2022_02/465513157" TargetMode="External" /><Relationship Id="rId28" Type="http://schemas.openxmlformats.org/officeDocument/2006/relationships/hyperlink" Target="https://podminky.urs.cz/item/CS_URS_2022_02/628613233" TargetMode="External" /><Relationship Id="rId29" Type="http://schemas.openxmlformats.org/officeDocument/2006/relationships/hyperlink" Target="https://podminky.urs.cz/item/CS_URS_2022_02/628613611" TargetMode="External" /><Relationship Id="rId30" Type="http://schemas.openxmlformats.org/officeDocument/2006/relationships/hyperlink" Target="https://podminky.urs.cz/item/CS_URS_2022_02/911121111" TargetMode="External" /><Relationship Id="rId31" Type="http://schemas.openxmlformats.org/officeDocument/2006/relationships/hyperlink" Target="https://podminky.urs.cz/item/CS_URS_2022_02/911121211" TargetMode="External" /><Relationship Id="rId32" Type="http://schemas.openxmlformats.org/officeDocument/2006/relationships/hyperlink" Target="https://podminky.urs.cz/item/CS_URS_2022_02/936942211" TargetMode="External" /><Relationship Id="rId33" Type="http://schemas.openxmlformats.org/officeDocument/2006/relationships/hyperlink" Target="https://podminky.urs.cz/item/CS_URS_2022_02/938111111" TargetMode="External" /><Relationship Id="rId34" Type="http://schemas.openxmlformats.org/officeDocument/2006/relationships/hyperlink" Target="https://podminky.urs.cz/item/CS_URS_2022_02/941111111" TargetMode="External" /><Relationship Id="rId35" Type="http://schemas.openxmlformats.org/officeDocument/2006/relationships/hyperlink" Target="https://podminky.urs.cz/item/CS_URS_2022_02/941111211" TargetMode="External" /><Relationship Id="rId36" Type="http://schemas.openxmlformats.org/officeDocument/2006/relationships/hyperlink" Target="https://podminky.urs.cz/item/CS_URS_2022_02/941111811" TargetMode="External" /><Relationship Id="rId37" Type="http://schemas.openxmlformats.org/officeDocument/2006/relationships/hyperlink" Target="https://podminky.urs.cz/item/CS_URS_2022_02/961021311" TargetMode="External" /><Relationship Id="rId38" Type="http://schemas.openxmlformats.org/officeDocument/2006/relationships/hyperlink" Target="https://podminky.urs.cz/item/CS_URS_2022_02/961044111" TargetMode="External" /><Relationship Id="rId39" Type="http://schemas.openxmlformats.org/officeDocument/2006/relationships/hyperlink" Target="https://podminky.urs.cz/item/CS_URS_2022_02/962041211" TargetMode="External" /><Relationship Id="rId40" Type="http://schemas.openxmlformats.org/officeDocument/2006/relationships/hyperlink" Target="https://podminky.urs.cz/item/CS_URS_2022_02/962051111" TargetMode="External" /><Relationship Id="rId41" Type="http://schemas.openxmlformats.org/officeDocument/2006/relationships/hyperlink" Target="https://podminky.urs.cz/item/CS_URS_2022_02/965042241" TargetMode="External" /><Relationship Id="rId42" Type="http://schemas.openxmlformats.org/officeDocument/2006/relationships/hyperlink" Target="https://podminky.urs.cz/item/CS_URS_2022_02/985131111" TargetMode="External" /><Relationship Id="rId43" Type="http://schemas.openxmlformats.org/officeDocument/2006/relationships/hyperlink" Target="https://podminky.urs.cz/item/CS_URS_2022_02/985131221" TargetMode="External" /><Relationship Id="rId44" Type="http://schemas.openxmlformats.org/officeDocument/2006/relationships/hyperlink" Target="https://podminky.urs.cz/item/CS_URS_2022_02/985142211" TargetMode="External" /><Relationship Id="rId45" Type="http://schemas.openxmlformats.org/officeDocument/2006/relationships/hyperlink" Target="https://podminky.urs.cz/item/CS_URS_2022_02/985223212" TargetMode="External" /><Relationship Id="rId46" Type="http://schemas.openxmlformats.org/officeDocument/2006/relationships/hyperlink" Target="https://podminky.urs.cz/item/CS_URS_2022_02/985232111" TargetMode="External" /><Relationship Id="rId47" Type="http://schemas.openxmlformats.org/officeDocument/2006/relationships/hyperlink" Target="https://podminky.urs.cz/item/CS_URS_2022_02/985233111" TargetMode="External" /><Relationship Id="rId48" Type="http://schemas.openxmlformats.org/officeDocument/2006/relationships/hyperlink" Target="https://podminky.urs.cz/item/CS_URS_2022_02/997211111" TargetMode="External" /><Relationship Id="rId49" Type="http://schemas.openxmlformats.org/officeDocument/2006/relationships/hyperlink" Target="https://podminky.urs.cz/item/CS_URS_2022_02/997211119" TargetMode="External" /><Relationship Id="rId50" Type="http://schemas.openxmlformats.org/officeDocument/2006/relationships/hyperlink" Target="https://podminky.urs.cz/item/CS_URS_2022_02/997211511" TargetMode="External" /><Relationship Id="rId51" Type="http://schemas.openxmlformats.org/officeDocument/2006/relationships/hyperlink" Target="https://podminky.urs.cz/item/CS_URS_2022_02/997211519" TargetMode="External" /><Relationship Id="rId52" Type="http://schemas.openxmlformats.org/officeDocument/2006/relationships/hyperlink" Target="https://podminky.urs.cz/item/CS_URS_2022_02/997211611" TargetMode="External" /><Relationship Id="rId53" Type="http://schemas.openxmlformats.org/officeDocument/2006/relationships/hyperlink" Target="https://podminky.urs.cz/item/CS_URS_2022_02/997221873" TargetMode="External" /><Relationship Id="rId54" Type="http://schemas.openxmlformats.org/officeDocument/2006/relationships/hyperlink" Target="https://podminky.urs.cz/item/CS_URS_2022_02/998212111" TargetMode="External" /><Relationship Id="rId5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2203000" TargetMode="External" /><Relationship Id="rId2" Type="http://schemas.openxmlformats.org/officeDocument/2006/relationships/hyperlink" Target="https://podminky.urs.cz/item/CS_URS_2022_01/012303000" TargetMode="External" /><Relationship Id="rId3" Type="http://schemas.openxmlformats.org/officeDocument/2006/relationships/hyperlink" Target="https://podminky.urs.cz/item/CS_URS_2022_01/013254000" TargetMode="External" /><Relationship Id="rId4" Type="http://schemas.openxmlformats.org/officeDocument/2006/relationships/hyperlink" Target="https://podminky.urs.cz/item/CS_URS_2022_01/030001000" TargetMode="External" /><Relationship Id="rId5" Type="http://schemas.openxmlformats.org/officeDocument/2006/relationships/hyperlink" Target="https://podminky.urs.cz/item/CS_URS_2022_01/032403000" TargetMode="External" /><Relationship Id="rId6" Type="http://schemas.openxmlformats.org/officeDocument/2006/relationships/hyperlink" Target="https://podminky.urs.cz/item/CS_URS_2022_01/032503000" TargetMode="External" /><Relationship Id="rId7" Type="http://schemas.openxmlformats.org/officeDocument/2006/relationships/hyperlink" Target="https://podminky.urs.cz/item/CS_URS_2022_01/041103000" TargetMode="External" /><Relationship Id="rId8" Type="http://schemas.openxmlformats.org/officeDocument/2006/relationships/hyperlink" Target="https://podminky.urs.cz/item/CS_URS_2022_01/043194000" TargetMode="External" /><Relationship Id="rId9" Type="http://schemas.openxmlformats.org/officeDocument/2006/relationships/hyperlink" Target="https://podminky.urs.cz/item/CS_URS_2022_01/065002000" TargetMode="External" /><Relationship Id="rId10" Type="http://schemas.openxmlformats.org/officeDocument/2006/relationships/hyperlink" Target="https://podminky.urs.cz/item/CS_URS_2022_01/074002000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1201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mostu v km 254,069 na trati Brno - Jihlava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20. 4. 2022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Oprava mostu v km...'!J30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'SO 01 - Oprava mostu v km...'!P88</f>
        <v>0</v>
      </c>
      <c r="AV55" s="121">
        <f>'SO 01 - Oprava mostu v km...'!J33</f>
        <v>0</v>
      </c>
      <c r="AW55" s="121">
        <f>'SO 01 - Oprava mostu v km...'!J34</f>
        <v>0</v>
      </c>
      <c r="AX55" s="121">
        <f>'SO 01 - Oprava mostu v km...'!J35</f>
        <v>0</v>
      </c>
      <c r="AY55" s="121">
        <f>'SO 01 - Oprava mostu v km...'!J36</f>
        <v>0</v>
      </c>
      <c r="AZ55" s="121">
        <f>'SO 01 - Oprava mostu v km...'!F33</f>
        <v>0</v>
      </c>
      <c r="BA55" s="121">
        <f>'SO 01 - Oprava mostu v km...'!F34</f>
        <v>0</v>
      </c>
      <c r="BB55" s="121">
        <f>'SO 01 - Oprava mostu v km...'!F35</f>
        <v>0</v>
      </c>
      <c r="BC55" s="121">
        <f>'SO 01 - Oprava mostu v km...'!F36</f>
        <v>0</v>
      </c>
      <c r="BD55" s="123">
        <f>'SO 01 - Oprava mostu v km...'!F37</f>
        <v>0</v>
      </c>
      <c r="BE55" s="7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7" customFormat="1" ht="16.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'VRN - Vedlejší rozpočtové...'!J30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5">
        <v>0</v>
      </c>
      <c r="AT56" s="126">
        <f>ROUND(SUM(AV56:AW56),2)</f>
        <v>0</v>
      </c>
      <c r="AU56" s="127">
        <f>'VRN - Vedlejší rozpočtové...'!P85</f>
        <v>0</v>
      </c>
      <c r="AV56" s="126">
        <f>'VRN - Vedlejší rozpočtové...'!J33</f>
        <v>0</v>
      </c>
      <c r="AW56" s="126">
        <f>'VRN - Vedlejší rozpočtové...'!J34</f>
        <v>0</v>
      </c>
      <c r="AX56" s="126">
        <f>'VRN - Vedlejší rozpočtové...'!J35</f>
        <v>0</v>
      </c>
      <c r="AY56" s="126">
        <f>'VRN - Vedlejší rozpočtové...'!J36</f>
        <v>0</v>
      </c>
      <c r="AZ56" s="126">
        <f>'VRN - Vedlejší rozpočtové...'!F33</f>
        <v>0</v>
      </c>
      <c r="BA56" s="126">
        <f>'VRN - Vedlejší rozpočtové...'!F34</f>
        <v>0</v>
      </c>
      <c r="BB56" s="126">
        <f>'VRN - Vedlejší rozpočtové...'!F35</f>
        <v>0</v>
      </c>
      <c r="BC56" s="126">
        <f>'VRN - Vedlejší rozpočtové...'!F36</f>
        <v>0</v>
      </c>
      <c r="BD56" s="128">
        <f>'VRN - Vedlejší rozpočtové...'!F37</f>
        <v>0</v>
      </c>
      <c r="BE56" s="7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FHFpv8LF52anFnNDhp4l+X/4GIodOWjWPZ36+TKdjEjkKjtA/Lg7krqHimbLzj6spUzpjV4fyrf3sFEFQZLnHA==" hashValue="CTyaVETlVrbrEAuZisVagCynTFJQj+7Y0M1wxfFeE+NI6dXiwvrjpumVwxPGiPsXDNVHSB4ebYu3nTS5pNGp1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prava mostu v km...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mostu v km 254,069 na trati Brno -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20. 4. 2022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ROUND((SUM(BE88:BE324)),  2)</f>
        <v>0</v>
      </c>
      <c r="G33" s="39"/>
      <c r="H33" s="39"/>
      <c r="I33" s="149">
        <v>0.20999999999999999</v>
      </c>
      <c r="J33" s="148">
        <f>ROUND(((SUM(BE88:BE324))*I33),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ROUND((SUM(BF88:BF324)),  2)</f>
        <v>0</v>
      </c>
      <c r="G34" s="39"/>
      <c r="H34" s="39"/>
      <c r="I34" s="149">
        <v>0.14999999999999999</v>
      </c>
      <c r="J34" s="148">
        <f>ROUND(((SUM(BF88:BF324))*I34),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ROUND((SUM(BG88:BG324)),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ROUND((SUM(BH88:BH324)),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ROUND((SUM(BI88:BI324)),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mostu v km 254,069 na trati Brno -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Oprava mostu v km 254,069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20. 4. 2022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J149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2"/>
      <c r="C62" s="173"/>
      <c r="D62" s="174" t="s">
        <v>92</v>
      </c>
      <c r="E62" s="175"/>
      <c r="F62" s="175"/>
      <c r="G62" s="175"/>
      <c r="H62" s="175"/>
      <c r="I62" s="175"/>
      <c r="J62" s="176">
        <f>J150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93</v>
      </c>
      <c r="E63" s="175"/>
      <c r="F63" s="175"/>
      <c r="G63" s="175"/>
      <c r="H63" s="175"/>
      <c r="I63" s="175"/>
      <c r="J63" s="176">
        <f>J191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J200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95</v>
      </c>
      <c r="E65" s="175"/>
      <c r="F65" s="175"/>
      <c r="G65" s="175"/>
      <c r="H65" s="175"/>
      <c r="I65" s="175"/>
      <c r="J65" s="176">
        <f>J221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96</v>
      </c>
      <c r="E66" s="175"/>
      <c r="F66" s="175"/>
      <c r="G66" s="175"/>
      <c r="H66" s="175"/>
      <c r="I66" s="175"/>
      <c r="J66" s="176">
        <f>J228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97</v>
      </c>
      <c r="E67" s="175"/>
      <c r="F67" s="175"/>
      <c r="G67" s="175"/>
      <c r="H67" s="175"/>
      <c r="I67" s="175"/>
      <c r="J67" s="176">
        <f>J307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98</v>
      </c>
      <c r="E68" s="175"/>
      <c r="F68" s="175"/>
      <c r="G68" s="175"/>
      <c r="H68" s="175"/>
      <c r="I68" s="175"/>
      <c r="J68" s="176">
        <f>J322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Oprava mostu v km 254,069 na trati Brno - Jihlava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01 - Oprava mostu v km 254,069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20. 4. 2022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32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100</v>
      </c>
      <c r="D87" s="181" t="s">
        <v>54</v>
      </c>
      <c r="E87" s="181" t="s">
        <v>50</v>
      </c>
      <c r="F87" s="181" t="s">
        <v>51</v>
      </c>
      <c r="G87" s="181" t="s">
        <v>101</v>
      </c>
      <c r="H87" s="181" t="s">
        <v>102</v>
      </c>
      <c r="I87" s="181" t="s">
        <v>103</v>
      </c>
      <c r="J87" s="182" t="s">
        <v>88</v>
      </c>
      <c r="K87" s="183" t="s">
        <v>104</v>
      </c>
      <c r="L87" s="184"/>
      <c r="M87" s="93" t="s">
        <v>19</v>
      </c>
      <c r="N87" s="94" t="s">
        <v>39</v>
      </c>
      <c r="O87" s="94" t="s">
        <v>105</v>
      </c>
      <c r="P87" s="94" t="s">
        <v>106</v>
      </c>
      <c r="Q87" s="94" t="s">
        <v>107</v>
      </c>
      <c r="R87" s="94" t="s">
        <v>108</v>
      </c>
      <c r="S87" s="94" t="s">
        <v>109</v>
      </c>
      <c r="T87" s="95" t="s">
        <v>110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111</v>
      </c>
      <c r="D88" s="41"/>
      <c r="E88" s="41"/>
      <c r="F88" s="41"/>
      <c r="G88" s="41"/>
      <c r="H88" s="41"/>
      <c r="I88" s="41"/>
      <c r="J88" s="185">
        <f>BK88</f>
        <v>0</v>
      </c>
      <c r="K88" s="41"/>
      <c r="L88" s="45"/>
      <c r="M88" s="96"/>
      <c r="N88" s="186"/>
      <c r="O88" s="97"/>
      <c r="P88" s="187">
        <f>P89+P149</f>
        <v>0</v>
      </c>
      <c r="Q88" s="97"/>
      <c r="R88" s="187">
        <f>R89+R149</f>
        <v>264.33632581911201</v>
      </c>
      <c r="S88" s="97"/>
      <c r="T88" s="188">
        <f>T89+T149</f>
        <v>179.28835899999999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89</v>
      </c>
      <c r="BK88" s="189">
        <f>BK89+BK149</f>
        <v>0</v>
      </c>
    </row>
    <row r="89" s="12" customFormat="1" ht="25.92" customHeight="1">
      <c r="A89" s="12"/>
      <c r="B89" s="190"/>
      <c r="C89" s="191"/>
      <c r="D89" s="192" t="s">
        <v>68</v>
      </c>
      <c r="E89" s="193" t="s">
        <v>77</v>
      </c>
      <c r="F89" s="193" t="s">
        <v>112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SUM(P90:P148)</f>
        <v>0</v>
      </c>
      <c r="Q89" s="198"/>
      <c r="R89" s="199">
        <f>SUM(R90:R148)</f>
        <v>138.57361593279998</v>
      </c>
      <c r="S89" s="198"/>
      <c r="T89" s="200">
        <f>SUM(T90:T148)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69</v>
      </c>
      <c r="AY89" s="201" t="s">
        <v>113</v>
      </c>
      <c r="BK89" s="203">
        <f>SUM(BK90:BK148)</f>
        <v>0</v>
      </c>
    </row>
    <row r="90" s="2" customFormat="1" ht="24.15" customHeight="1">
      <c r="A90" s="39"/>
      <c r="B90" s="40"/>
      <c r="C90" s="204" t="s">
        <v>77</v>
      </c>
      <c r="D90" s="204" t="s">
        <v>114</v>
      </c>
      <c r="E90" s="205" t="s">
        <v>115</v>
      </c>
      <c r="F90" s="206" t="s">
        <v>116</v>
      </c>
      <c r="G90" s="207" t="s">
        <v>117</v>
      </c>
      <c r="H90" s="208">
        <v>208</v>
      </c>
      <c r="I90" s="209"/>
      <c r="J90" s="210">
        <f>ROUND(I90*H90,2)</f>
        <v>0</v>
      </c>
      <c r="K90" s="211"/>
      <c r="L90" s="45"/>
      <c r="M90" s="212" t="s">
        <v>19</v>
      </c>
      <c r="N90" s="213" t="s">
        <v>40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118</v>
      </c>
      <c r="AT90" s="216" t="s">
        <v>114</v>
      </c>
      <c r="AU90" s="216" t="s">
        <v>77</v>
      </c>
      <c r="AY90" s="18" t="s">
        <v>113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77</v>
      </c>
      <c r="BK90" s="217">
        <f>ROUND(I90*H90,2)</f>
        <v>0</v>
      </c>
      <c r="BL90" s="18" t="s">
        <v>118</v>
      </c>
      <c r="BM90" s="216" t="s">
        <v>119</v>
      </c>
    </row>
    <row r="91" s="2" customFormat="1">
      <c r="A91" s="39"/>
      <c r="B91" s="40"/>
      <c r="C91" s="41"/>
      <c r="D91" s="218" t="s">
        <v>120</v>
      </c>
      <c r="E91" s="41"/>
      <c r="F91" s="219" t="s">
        <v>121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120</v>
      </c>
      <c r="AU91" s="18" t="s">
        <v>77</v>
      </c>
    </row>
    <row r="92" s="13" customFormat="1">
      <c r="A92" s="13"/>
      <c r="B92" s="223"/>
      <c r="C92" s="224"/>
      <c r="D92" s="225" t="s">
        <v>122</v>
      </c>
      <c r="E92" s="226" t="s">
        <v>19</v>
      </c>
      <c r="F92" s="227" t="s">
        <v>123</v>
      </c>
      <c r="G92" s="224"/>
      <c r="H92" s="228">
        <v>88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122</v>
      </c>
      <c r="AU92" s="234" t="s">
        <v>77</v>
      </c>
      <c r="AV92" s="13" t="s">
        <v>79</v>
      </c>
      <c r="AW92" s="13" t="s">
        <v>31</v>
      </c>
      <c r="AX92" s="13" t="s">
        <v>69</v>
      </c>
      <c r="AY92" s="234" t="s">
        <v>113</v>
      </c>
    </row>
    <row r="93" s="13" customFormat="1">
      <c r="A93" s="13"/>
      <c r="B93" s="223"/>
      <c r="C93" s="224"/>
      <c r="D93" s="225" t="s">
        <v>122</v>
      </c>
      <c r="E93" s="226" t="s">
        <v>19</v>
      </c>
      <c r="F93" s="227" t="s">
        <v>124</v>
      </c>
      <c r="G93" s="224"/>
      <c r="H93" s="228">
        <v>120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122</v>
      </c>
      <c r="AU93" s="234" t="s">
        <v>77</v>
      </c>
      <c r="AV93" s="13" t="s">
        <v>79</v>
      </c>
      <c r="AW93" s="13" t="s">
        <v>31</v>
      </c>
      <c r="AX93" s="13" t="s">
        <v>69</v>
      </c>
      <c r="AY93" s="234" t="s">
        <v>113</v>
      </c>
    </row>
    <row r="94" s="14" customFormat="1">
      <c r="A94" s="14"/>
      <c r="B94" s="235"/>
      <c r="C94" s="236"/>
      <c r="D94" s="225" t="s">
        <v>122</v>
      </c>
      <c r="E94" s="237" t="s">
        <v>19</v>
      </c>
      <c r="F94" s="238" t="s">
        <v>125</v>
      </c>
      <c r="G94" s="236"/>
      <c r="H94" s="239">
        <v>208</v>
      </c>
      <c r="I94" s="240"/>
      <c r="J94" s="236"/>
      <c r="K94" s="236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122</v>
      </c>
      <c r="AU94" s="245" t="s">
        <v>77</v>
      </c>
      <c r="AV94" s="14" t="s">
        <v>118</v>
      </c>
      <c r="AW94" s="14" t="s">
        <v>31</v>
      </c>
      <c r="AX94" s="14" t="s">
        <v>77</v>
      </c>
      <c r="AY94" s="245" t="s">
        <v>113</v>
      </c>
    </row>
    <row r="95" s="2" customFormat="1" ht="21.75" customHeight="1">
      <c r="A95" s="39"/>
      <c r="B95" s="40"/>
      <c r="C95" s="204" t="s">
        <v>79</v>
      </c>
      <c r="D95" s="204" t="s">
        <v>114</v>
      </c>
      <c r="E95" s="205" t="s">
        <v>126</v>
      </c>
      <c r="F95" s="206" t="s">
        <v>127</v>
      </c>
      <c r="G95" s="207" t="s">
        <v>117</v>
      </c>
      <c r="H95" s="208">
        <v>208</v>
      </c>
      <c r="I95" s="209"/>
      <c r="J95" s="210">
        <f>ROUND(I95*H95,2)</f>
        <v>0</v>
      </c>
      <c r="K95" s="211"/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118</v>
      </c>
      <c r="AT95" s="216" t="s">
        <v>114</v>
      </c>
      <c r="AU95" s="216" t="s">
        <v>77</v>
      </c>
      <c r="AY95" s="18" t="s">
        <v>113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118</v>
      </c>
      <c r="BM95" s="216" t="s">
        <v>128</v>
      </c>
    </row>
    <row r="96" s="2" customFormat="1">
      <c r="A96" s="39"/>
      <c r="B96" s="40"/>
      <c r="C96" s="41"/>
      <c r="D96" s="218" t="s">
        <v>120</v>
      </c>
      <c r="E96" s="41"/>
      <c r="F96" s="219" t="s">
        <v>129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120</v>
      </c>
      <c r="AU96" s="18" t="s">
        <v>77</v>
      </c>
    </row>
    <row r="97" s="13" customFormat="1">
      <c r="A97" s="13"/>
      <c r="B97" s="223"/>
      <c r="C97" s="224"/>
      <c r="D97" s="225" t="s">
        <v>122</v>
      </c>
      <c r="E97" s="226" t="s">
        <v>19</v>
      </c>
      <c r="F97" s="227" t="s">
        <v>130</v>
      </c>
      <c r="G97" s="224"/>
      <c r="H97" s="228">
        <v>208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122</v>
      </c>
      <c r="AU97" s="234" t="s">
        <v>77</v>
      </c>
      <c r="AV97" s="13" t="s">
        <v>79</v>
      </c>
      <c r="AW97" s="13" t="s">
        <v>31</v>
      </c>
      <c r="AX97" s="13" t="s">
        <v>77</v>
      </c>
      <c r="AY97" s="234" t="s">
        <v>113</v>
      </c>
    </row>
    <row r="98" s="2" customFormat="1" ht="16.5" customHeight="1">
      <c r="A98" s="39"/>
      <c r="B98" s="40"/>
      <c r="C98" s="204" t="s">
        <v>131</v>
      </c>
      <c r="D98" s="204" t="s">
        <v>114</v>
      </c>
      <c r="E98" s="205" t="s">
        <v>132</v>
      </c>
      <c r="F98" s="206" t="s">
        <v>133</v>
      </c>
      <c r="G98" s="207" t="s">
        <v>134</v>
      </c>
      <c r="H98" s="208">
        <v>108</v>
      </c>
      <c r="I98" s="209"/>
      <c r="J98" s="210">
        <f>ROUND(I98*H98,2)</f>
        <v>0</v>
      </c>
      <c r="K98" s="211"/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0.0219291816</v>
      </c>
      <c r="R98" s="214">
        <f>Q98*H98</f>
        <v>2.3683516128000002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118</v>
      </c>
      <c r="AT98" s="216" t="s">
        <v>114</v>
      </c>
      <c r="AU98" s="216" t="s">
        <v>77</v>
      </c>
      <c r="AY98" s="18" t="s">
        <v>113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118</v>
      </c>
      <c r="BM98" s="216" t="s">
        <v>135</v>
      </c>
    </row>
    <row r="99" s="2" customFormat="1">
      <c r="A99" s="39"/>
      <c r="B99" s="40"/>
      <c r="C99" s="41"/>
      <c r="D99" s="218" t="s">
        <v>120</v>
      </c>
      <c r="E99" s="41"/>
      <c r="F99" s="219" t="s">
        <v>136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120</v>
      </c>
      <c r="AU99" s="18" t="s">
        <v>77</v>
      </c>
    </row>
    <row r="100" s="13" customFormat="1">
      <c r="A100" s="13"/>
      <c r="B100" s="223"/>
      <c r="C100" s="224"/>
      <c r="D100" s="225" t="s">
        <v>122</v>
      </c>
      <c r="E100" s="226" t="s">
        <v>19</v>
      </c>
      <c r="F100" s="227" t="s">
        <v>137</v>
      </c>
      <c r="G100" s="224"/>
      <c r="H100" s="228">
        <v>108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122</v>
      </c>
      <c r="AU100" s="234" t="s">
        <v>77</v>
      </c>
      <c r="AV100" s="13" t="s">
        <v>79</v>
      </c>
      <c r="AW100" s="13" t="s">
        <v>31</v>
      </c>
      <c r="AX100" s="13" t="s">
        <v>77</v>
      </c>
      <c r="AY100" s="234" t="s">
        <v>113</v>
      </c>
    </row>
    <row r="101" s="2" customFormat="1" ht="16.5" customHeight="1">
      <c r="A101" s="39"/>
      <c r="B101" s="40"/>
      <c r="C101" s="204" t="s">
        <v>118</v>
      </c>
      <c r="D101" s="204" t="s">
        <v>114</v>
      </c>
      <c r="E101" s="205" t="s">
        <v>138</v>
      </c>
      <c r="F101" s="206" t="s">
        <v>139</v>
      </c>
      <c r="G101" s="207" t="s">
        <v>140</v>
      </c>
      <c r="H101" s="208">
        <v>480</v>
      </c>
      <c r="I101" s="209"/>
      <c r="J101" s="210">
        <f>ROUND(I101*H101,2)</f>
        <v>0</v>
      </c>
      <c r="K101" s="211"/>
      <c r="L101" s="45"/>
      <c r="M101" s="212" t="s">
        <v>19</v>
      </c>
      <c r="N101" s="213" t="s">
        <v>40</v>
      </c>
      <c r="O101" s="85"/>
      <c r="P101" s="214">
        <f>O101*H101</f>
        <v>0</v>
      </c>
      <c r="Q101" s="214">
        <v>3.2634E-05</v>
      </c>
      <c r="R101" s="214">
        <f>Q101*H101</f>
        <v>0.015664319999999999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118</v>
      </c>
      <c r="AT101" s="216" t="s">
        <v>114</v>
      </c>
      <c r="AU101" s="216" t="s">
        <v>77</v>
      </c>
      <c r="AY101" s="18" t="s">
        <v>113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77</v>
      </c>
      <c r="BK101" s="217">
        <f>ROUND(I101*H101,2)</f>
        <v>0</v>
      </c>
      <c r="BL101" s="18" t="s">
        <v>118</v>
      </c>
      <c r="BM101" s="216" t="s">
        <v>141</v>
      </c>
    </row>
    <row r="102" s="2" customFormat="1">
      <c r="A102" s="39"/>
      <c r="B102" s="40"/>
      <c r="C102" s="41"/>
      <c r="D102" s="218" t="s">
        <v>120</v>
      </c>
      <c r="E102" s="41"/>
      <c r="F102" s="219" t="s">
        <v>142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120</v>
      </c>
      <c r="AU102" s="18" t="s">
        <v>77</v>
      </c>
    </row>
    <row r="103" s="13" customFormat="1">
      <c r="A103" s="13"/>
      <c r="B103" s="223"/>
      <c r="C103" s="224"/>
      <c r="D103" s="225" t="s">
        <v>122</v>
      </c>
      <c r="E103" s="226" t="s">
        <v>19</v>
      </c>
      <c r="F103" s="227" t="s">
        <v>143</v>
      </c>
      <c r="G103" s="224"/>
      <c r="H103" s="228">
        <v>480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122</v>
      </c>
      <c r="AU103" s="234" t="s">
        <v>77</v>
      </c>
      <c r="AV103" s="13" t="s">
        <v>79</v>
      </c>
      <c r="AW103" s="13" t="s">
        <v>31</v>
      </c>
      <c r="AX103" s="13" t="s">
        <v>77</v>
      </c>
      <c r="AY103" s="234" t="s">
        <v>113</v>
      </c>
    </row>
    <row r="104" s="2" customFormat="1" ht="16.5" customHeight="1">
      <c r="A104" s="39"/>
      <c r="B104" s="40"/>
      <c r="C104" s="204" t="s">
        <v>144</v>
      </c>
      <c r="D104" s="204" t="s">
        <v>114</v>
      </c>
      <c r="E104" s="205" t="s">
        <v>145</v>
      </c>
      <c r="F104" s="206" t="s">
        <v>146</v>
      </c>
      <c r="G104" s="207" t="s">
        <v>147</v>
      </c>
      <c r="H104" s="208">
        <v>41.600000000000001</v>
      </c>
      <c r="I104" s="209"/>
      <c r="J104" s="210">
        <f>ROUND(I104*H104,2)</f>
        <v>0</v>
      </c>
      <c r="K104" s="211"/>
      <c r="L104" s="45"/>
      <c r="M104" s="212" t="s">
        <v>19</v>
      </c>
      <c r="N104" s="213" t="s">
        <v>40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118</v>
      </c>
      <c r="AT104" s="216" t="s">
        <v>114</v>
      </c>
      <c r="AU104" s="216" t="s">
        <v>77</v>
      </c>
      <c r="AY104" s="18" t="s">
        <v>113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77</v>
      </c>
      <c r="BK104" s="217">
        <f>ROUND(I104*H104,2)</f>
        <v>0</v>
      </c>
      <c r="BL104" s="18" t="s">
        <v>118</v>
      </c>
      <c r="BM104" s="216" t="s">
        <v>148</v>
      </c>
    </row>
    <row r="105" s="2" customFormat="1">
      <c r="A105" s="39"/>
      <c r="B105" s="40"/>
      <c r="C105" s="41"/>
      <c r="D105" s="218" t="s">
        <v>120</v>
      </c>
      <c r="E105" s="41"/>
      <c r="F105" s="219" t="s">
        <v>149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120</v>
      </c>
      <c r="AU105" s="18" t="s">
        <v>77</v>
      </c>
    </row>
    <row r="106" s="13" customFormat="1">
      <c r="A106" s="13"/>
      <c r="B106" s="223"/>
      <c r="C106" s="224"/>
      <c r="D106" s="225" t="s">
        <v>122</v>
      </c>
      <c r="E106" s="226" t="s">
        <v>19</v>
      </c>
      <c r="F106" s="227" t="s">
        <v>150</v>
      </c>
      <c r="G106" s="224"/>
      <c r="H106" s="228">
        <v>17.600000000000001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122</v>
      </c>
      <c r="AU106" s="234" t="s">
        <v>77</v>
      </c>
      <c r="AV106" s="13" t="s">
        <v>79</v>
      </c>
      <c r="AW106" s="13" t="s">
        <v>31</v>
      </c>
      <c r="AX106" s="13" t="s">
        <v>69</v>
      </c>
      <c r="AY106" s="234" t="s">
        <v>113</v>
      </c>
    </row>
    <row r="107" s="13" customFormat="1">
      <c r="A107" s="13"/>
      <c r="B107" s="223"/>
      <c r="C107" s="224"/>
      <c r="D107" s="225" t="s">
        <v>122</v>
      </c>
      <c r="E107" s="226" t="s">
        <v>19</v>
      </c>
      <c r="F107" s="227" t="s">
        <v>151</v>
      </c>
      <c r="G107" s="224"/>
      <c r="H107" s="228">
        <v>24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122</v>
      </c>
      <c r="AU107" s="234" t="s">
        <v>77</v>
      </c>
      <c r="AV107" s="13" t="s">
        <v>79</v>
      </c>
      <c r="AW107" s="13" t="s">
        <v>31</v>
      </c>
      <c r="AX107" s="13" t="s">
        <v>69</v>
      </c>
      <c r="AY107" s="234" t="s">
        <v>113</v>
      </c>
    </row>
    <row r="108" s="14" customFormat="1">
      <c r="A108" s="14"/>
      <c r="B108" s="235"/>
      <c r="C108" s="236"/>
      <c r="D108" s="225" t="s">
        <v>122</v>
      </c>
      <c r="E108" s="237" t="s">
        <v>19</v>
      </c>
      <c r="F108" s="238" t="s">
        <v>125</v>
      </c>
      <c r="G108" s="236"/>
      <c r="H108" s="239">
        <v>41.600000000000001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122</v>
      </c>
      <c r="AU108" s="245" t="s">
        <v>77</v>
      </c>
      <c r="AV108" s="14" t="s">
        <v>118</v>
      </c>
      <c r="AW108" s="14" t="s">
        <v>31</v>
      </c>
      <c r="AX108" s="14" t="s">
        <v>77</v>
      </c>
      <c r="AY108" s="245" t="s">
        <v>113</v>
      </c>
    </row>
    <row r="109" s="2" customFormat="1" ht="24.15" customHeight="1">
      <c r="A109" s="39"/>
      <c r="B109" s="40"/>
      <c r="C109" s="204" t="s">
        <v>152</v>
      </c>
      <c r="D109" s="204" t="s">
        <v>114</v>
      </c>
      <c r="E109" s="205" t="s">
        <v>153</v>
      </c>
      <c r="F109" s="206" t="s">
        <v>154</v>
      </c>
      <c r="G109" s="207" t="s">
        <v>147</v>
      </c>
      <c r="H109" s="208">
        <v>129.375</v>
      </c>
      <c r="I109" s="209"/>
      <c r="J109" s="210">
        <f>ROUND(I109*H109,2)</f>
        <v>0</v>
      </c>
      <c r="K109" s="211"/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118</v>
      </c>
      <c r="AT109" s="216" t="s">
        <v>114</v>
      </c>
      <c r="AU109" s="216" t="s">
        <v>77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118</v>
      </c>
      <c r="BM109" s="216" t="s">
        <v>155</v>
      </c>
    </row>
    <row r="110" s="2" customFormat="1">
      <c r="A110" s="39"/>
      <c r="B110" s="40"/>
      <c r="C110" s="41"/>
      <c r="D110" s="218" t="s">
        <v>120</v>
      </c>
      <c r="E110" s="41"/>
      <c r="F110" s="219" t="s">
        <v>156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120</v>
      </c>
      <c r="AU110" s="18" t="s">
        <v>77</v>
      </c>
    </row>
    <row r="111" s="13" customFormat="1">
      <c r="A111" s="13"/>
      <c r="B111" s="223"/>
      <c r="C111" s="224"/>
      <c r="D111" s="225" t="s">
        <v>122</v>
      </c>
      <c r="E111" s="226" t="s">
        <v>19</v>
      </c>
      <c r="F111" s="227" t="s">
        <v>157</v>
      </c>
      <c r="G111" s="224"/>
      <c r="H111" s="228">
        <v>103.5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122</v>
      </c>
      <c r="AU111" s="234" t="s">
        <v>77</v>
      </c>
      <c r="AV111" s="13" t="s">
        <v>79</v>
      </c>
      <c r="AW111" s="13" t="s">
        <v>31</v>
      </c>
      <c r="AX111" s="13" t="s">
        <v>69</v>
      </c>
      <c r="AY111" s="234" t="s">
        <v>113</v>
      </c>
    </row>
    <row r="112" s="13" customFormat="1">
      <c r="A112" s="13"/>
      <c r="B112" s="223"/>
      <c r="C112" s="224"/>
      <c r="D112" s="225" t="s">
        <v>122</v>
      </c>
      <c r="E112" s="226" t="s">
        <v>19</v>
      </c>
      <c r="F112" s="227" t="s">
        <v>158</v>
      </c>
      <c r="G112" s="224"/>
      <c r="H112" s="228">
        <v>8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122</v>
      </c>
      <c r="AU112" s="234" t="s">
        <v>77</v>
      </c>
      <c r="AV112" s="13" t="s">
        <v>79</v>
      </c>
      <c r="AW112" s="13" t="s">
        <v>31</v>
      </c>
      <c r="AX112" s="13" t="s">
        <v>69</v>
      </c>
      <c r="AY112" s="234" t="s">
        <v>113</v>
      </c>
    </row>
    <row r="113" s="13" customFormat="1">
      <c r="A113" s="13"/>
      <c r="B113" s="223"/>
      <c r="C113" s="224"/>
      <c r="D113" s="225" t="s">
        <v>122</v>
      </c>
      <c r="E113" s="226" t="s">
        <v>19</v>
      </c>
      <c r="F113" s="227" t="s">
        <v>159</v>
      </c>
      <c r="G113" s="224"/>
      <c r="H113" s="228">
        <v>6.5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122</v>
      </c>
      <c r="AU113" s="234" t="s">
        <v>77</v>
      </c>
      <c r="AV113" s="13" t="s">
        <v>79</v>
      </c>
      <c r="AW113" s="13" t="s">
        <v>31</v>
      </c>
      <c r="AX113" s="13" t="s">
        <v>69</v>
      </c>
      <c r="AY113" s="234" t="s">
        <v>113</v>
      </c>
    </row>
    <row r="114" s="13" customFormat="1">
      <c r="A114" s="13"/>
      <c r="B114" s="223"/>
      <c r="C114" s="224"/>
      <c r="D114" s="225" t="s">
        <v>122</v>
      </c>
      <c r="E114" s="226" t="s">
        <v>19</v>
      </c>
      <c r="F114" s="227" t="s">
        <v>160</v>
      </c>
      <c r="G114" s="224"/>
      <c r="H114" s="228">
        <v>11.375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122</v>
      </c>
      <c r="AU114" s="234" t="s">
        <v>77</v>
      </c>
      <c r="AV114" s="13" t="s">
        <v>79</v>
      </c>
      <c r="AW114" s="13" t="s">
        <v>31</v>
      </c>
      <c r="AX114" s="13" t="s">
        <v>69</v>
      </c>
      <c r="AY114" s="234" t="s">
        <v>113</v>
      </c>
    </row>
    <row r="115" s="14" customFormat="1">
      <c r="A115" s="14"/>
      <c r="B115" s="235"/>
      <c r="C115" s="236"/>
      <c r="D115" s="225" t="s">
        <v>122</v>
      </c>
      <c r="E115" s="237" t="s">
        <v>19</v>
      </c>
      <c r="F115" s="238" t="s">
        <v>125</v>
      </c>
      <c r="G115" s="236"/>
      <c r="H115" s="239">
        <v>129.375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122</v>
      </c>
      <c r="AU115" s="245" t="s">
        <v>77</v>
      </c>
      <c r="AV115" s="14" t="s">
        <v>118</v>
      </c>
      <c r="AW115" s="14" t="s">
        <v>31</v>
      </c>
      <c r="AX115" s="14" t="s">
        <v>77</v>
      </c>
      <c r="AY115" s="245" t="s">
        <v>113</v>
      </c>
    </row>
    <row r="116" s="2" customFormat="1" ht="24.15" customHeight="1">
      <c r="A116" s="39"/>
      <c r="B116" s="40"/>
      <c r="C116" s="204" t="s">
        <v>161</v>
      </c>
      <c r="D116" s="204" t="s">
        <v>114</v>
      </c>
      <c r="E116" s="205" t="s">
        <v>162</v>
      </c>
      <c r="F116" s="206" t="s">
        <v>163</v>
      </c>
      <c r="G116" s="207" t="s">
        <v>147</v>
      </c>
      <c r="H116" s="208">
        <v>2</v>
      </c>
      <c r="I116" s="209"/>
      <c r="J116" s="210">
        <f>ROUND(I116*H116,2)</f>
        <v>0</v>
      </c>
      <c r="K116" s="211"/>
      <c r="L116" s="45"/>
      <c r="M116" s="212" t="s">
        <v>19</v>
      </c>
      <c r="N116" s="213" t="s">
        <v>40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118</v>
      </c>
      <c r="AT116" s="216" t="s">
        <v>114</v>
      </c>
      <c r="AU116" s="216" t="s">
        <v>77</v>
      </c>
      <c r="AY116" s="18" t="s">
        <v>113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77</v>
      </c>
      <c r="BK116" s="217">
        <f>ROUND(I116*H116,2)</f>
        <v>0</v>
      </c>
      <c r="BL116" s="18" t="s">
        <v>118</v>
      </c>
      <c r="BM116" s="216" t="s">
        <v>164</v>
      </c>
    </row>
    <row r="117" s="2" customFormat="1">
      <c r="A117" s="39"/>
      <c r="B117" s="40"/>
      <c r="C117" s="41"/>
      <c r="D117" s="218" t="s">
        <v>120</v>
      </c>
      <c r="E117" s="41"/>
      <c r="F117" s="219" t="s">
        <v>165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120</v>
      </c>
      <c r="AU117" s="18" t="s">
        <v>77</v>
      </c>
    </row>
    <row r="118" s="13" customFormat="1">
      <c r="A118" s="13"/>
      <c r="B118" s="223"/>
      <c r="C118" s="224"/>
      <c r="D118" s="225" t="s">
        <v>122</v>
      </c>
      <c r="E118" s="226" t="s">
        <v>19</v>
      </c>
      <c r="F118" s="227" t="s">
        <v>166</v>
      </c>
      <c r="G118" s="224"/>
      <c r="H118" s="228">
        <v>2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122</v>
      </c>
      <c r="AU118" s="234" t="s">
        <v>77</v>
      </c>
      <c r="AV118" s="13" t="s">
        <v>79</v>
      </c>
      <c r="AW118" s="13" t="s">
        <v>31</v>
      </c>
      <c r="AX118" s="13" t="s">
        <v>77</v>
      </c>
      <c r="AY118" s="234" t="s">
        <v>113</v>
      </c>
    </row>
    <row r="119" s="2" customFormat="1" ht="24.15" customHeight="1">
      <c r="A119" s="39"/>
      <c r="B119" s="40"/>
      <c r="C119" s="204" t="s">
        <v>167</v>
      </c>
      <c r="D119" s="204" t="s">
        <v>114</v>
      </c>
      <c r="E119" s="205" t="s">
        <v>168</v>
      </c>
      <c r="F119" s="206" t="s">
        <v>169</v>
      </c>
      <c r="G119" s="207" t="s">
        <v>147</v>
      </c>
      <c r="H119" s="208">
        <v>2</v>
      </c>
      <c r="I119" s="209"/>
      <c r="J119" s="210">
        <f>ROUND(I119*H119,2)</f>
        <v>0</v>
      </c>
      <c r="K119" s="211"/>
      <c r="L119" s="45"/>
      <c r="M119" s="212" t="s">
        <v>19</v>
      </c>
      <c r="N119" s="213" t="s">
        <v>40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118</v>
      </c>
      <c r="AT119" s="216" t="s">
        <v>114</v>
      </c>
      <c r="AU119" s="216" t="s">
        <v>77</v>
      </c>
      <c r="AY119" s="18" t="s">
        <v>113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77</v>
      </c>
      <c r="BK119" s="217">
        <f>ROUND(I119*H119,2)</f>
        <v>0</v>
      </c>
      <c r="BL119" s="18" t="s">
        <v>118</v>
      </c>
      <c r="BM119" s="216" t="s">
        <v>170</v>
      </c>
    </row>
    <row r="120" s="2" customFormat="1">
      <c r="A120" s="39"/>
      <c r="B120" s="40"/>
      <c r="C120" s="41"/>
      <c r="D120" s="218" t="s">
        <v>120</v>
      </c>
      <c r="E120" s="41"/>
      <c r="F120" s="219" t="s">
        <v>171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120</v>
      </c>
      <c r="AU120" s="18" t="s">
        <v>77</v>
      </c>
    </row>
    <row r="121" s="13" customFormat="1">
      <c r="A121" s="13"/>
      <c r="B121" s="223"/>
      <c r="C121" s="224"/>
      <c r="D121" s="225" t="s">
        <v>122</v>
      </c>
      <c r="E121" s="226" t="s">
        <v>19</v>
      </c>
      <c r="F121" s="227" t="s">
        <v>79</v>
      </c>
      <c r="G121" s="224"/>
      <c r="H121" s="228">
        <v>2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122</v>
      </c>
      <c r="AU121" s="234" t="s">
        <v>77</v>
      </c>
      <c r="AV121" s="13" t="s">
        <v>79</v>
      </c>
      <c r="AW121" s="13" t="s">
        <v>31</v>
      </c>
      <c r="AX121" s="13" t="s">
        <v>77</v>
      </c>
      <c r="AY121" s="234" t="s">
        <v>113</v>
      </c>
    </row>
    <row r="122" s="2" customFormat="1" ht="37.8" customHeight="1">
      <c r="A122" s="39"/>
      <c r="B122" s="40"/>
      <c r="C122" s="204" t="s">
        <v>172</v>
      </c>
      <c r="D122" s="204" t="s">
        <v>114</v>
      </c>
      <c r="E122" s="205" t="s">
        <v>173</v>
      </c>
      <c r="F122" s="206" t="s">
        <v>174</v>
      </c>
      <c r="G122" s="207" t="s">
        <v>147</v>
      </c>
      <c r="H122" s="208">
        <v>170.97499999999999</v>
      </c>
      <c r="I122" s="209"/>
      <c r="J122" s="210">
        <f>ROUND(I122*H122,2)</f>
        <v>0</v>
      </c>
      <c r="K122" s="211"/>
      <c r="L122" s="45"/>
      <c r="M122" s="212" t="s">
        <v>19</v>
      </c>
      <c r="N122" s="213" t="s">
        <v>40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118</v>
      </c>
      <c r="AT122" s="216" t="s">
        <v>114</v>
      </c>
      <c r="AU122" s="216" t="s">
        <v>77</v>
      </c>
      <c r="AY122" s="18" t="s">
        <v>113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77</v>
      </c>
      <c r="BK122" s="217">
        <f>ROUND(I122*H122,2)</f>
        <v>0</v>
      </c>
      <c r="BL122" s="18" t="s">
        <v>118</v>
      </c>
      <c r="BM122" s="216" t="s">
        <v>175</v>
      </c>
    </row>
    <row r="123" s="2" customFormat="1">
      <c r="A123" s="39"/>
      <c r="B123" s="40"/>
      <c r="C123" s="41"/>
      <c r="D123" s="218" t="s">
        <v>120</v>
      </c>
      <c r="E123" s="41"/>
      <c r="F123" s="219" t="s">
        <v>176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120</v>
      </c>
      <c r="AU123" s="18" t="s">
        <v>77</v>
      </c>
    </row>
    <row r="124" s="13" customFormat="1">
      <c r="A124" s="13"/>
      <c r="B124" s="223"/>
      <c r="C124" s="224"/>
      <c r="D124" s="225" t="s">
        <v>122</v>
      </c>
      <c r="E124" s="226" t="s">
        <v>19</v>
      </c>
      <c r="F124" s="227" t="s">
        <v>177</v>
      </c>
      <c r="G124" s="224"/>
      <c r="H124" s="228">
        <v>170.97499999999999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122</v>
      </c>
      <c r="AU124" s="234" t="s">
        <v>77</v>
      </c>
      <c r="AV124" s="13" t="s">
        <v>79</v>
      </c>
      <c r="AW124" s="13" t="s">
        <v>31</v>
      </c>
      <c r="AX124" s="13" t="s">
        <v>77</v>
      </c>
      <c r="AY124" s="234" t="s">
        <v>113</v>
      </c>
    </row>
    <row r="125" s="2" customFormat="1" ht="24.15" customHeight="1">
      <c r="A125" s="39"/>
      <c r="B125" s="40"/>
      <c r="C125" s="204" t="s">
        <v>178</v>
      </c>
      <c r="D125" s="204" t="s">
        <v>114</v>
      </c>
      <c r="E125" s="205" t="s">
        <v>179</v>
      </c>
      <c r="F125" s="206" t="s">
        <v>180</v>
      </c>
      <c r="G125" s="207" t="s">
        <v>147</v>
      </c>
      <c r="H125" s="208">
        <v>170.97499999999999</v>
      </c>
      <c r="I125" s="209"/>
      <c r="J125" s="210">
        <f>ROUND(I125*H125,2)</f>
        <v>0</v>
      </c>
      <c r="K125" s="211"/>
      <c r="L125" s="45"/>
      <c r="M125" s="212" t="s">
        <v>19</v>
      </c>
      <c r="N125" s="213" t="s">
        <v>40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118</v>
      </c>
      <c r="AT125" s="216" t="s">
        <v>114</v>
      </c>
      <c r="AU125" s="216" t="s">
        <v>77</v>
      </c>
      <c r="AY125" s="18" t="s">
        <v>113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77</v>
      </c>
      <c r="BK125" s="217">
        <f>ROUND(I125*H125,2)</f>
        <v>0</v>
      </c>
      <c r="BL125" s="18" t="s">
        <v>118</v>
      </c>
      <c r="BM125" s="216" t="s">
        <v>181</v>
      </c>
    </row>
    <row r="126" s="2" customFormat="1">
      <c r="A126" s="39"/>
      <c r="B126" s="40"/>
      <c r="C126" s="41"/>
      <c r="D126" s="218" t="s">
        <v>120</v>
      </c>
      <c r="E126" s="41"/>
      <c r="F126" s="219" t="s">
        <v>182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120</v>
      </c>
      <c r="AU126" s="18" t="s">
        <v>77</v>
      </c>
    </row>
    <row r="127" s="13" customFormat="1">
      <c r="A127" s="13"/>
      <c r="B127" s="223"/>
      <c r="C127" s="224"/>
      <c r="D127" s="225" t="s">
        <v>122</v>
      </c>
      <c r="E127" s="226" t="s">
        <v>19</v>
      </c>
      <c r="F127" s="227" t="s">
        <v>177</v>
      </c>
      <c r="G127" s="224"/>
      <c r="H127" s="228">
        <v>170.97499999999999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122</v>
      </c>
      <c r="AU127" s="234" t="s">
        <v>77</v>
      </c>
      <c r="AV127" s="13" t="s">
        <v>79</v>
      </c>
      <c r="AW127" s="13" t="s">
        <v>31</v>
      </c>
      <c r="AX127" s="13" t="s">
        <v>77</v>
      </c>
      <c r="AY127" s="234" t="s">
        <v>113</v>
      </c>
    </row>
    <row r="128" s="2" customFormat="1" ht="16.5" customHeight="1">
      <c r="A128" s="39"/>
      <c r="B128" s="40"/>
      <c r="C128" s="204" t="s">
        <v>183</v>
      </c>
      <c r="D128" s="204" t="s">
        <v>114</v>
      </c>
      <c r="E128" s="205" t="s">
        <v>184</v>
      </c>
      <c r="F128" s="206" t="s">
        <v>185</v>
      </c>
      <c r="G128" s="207" t="s">
        <v>147</v>
      </c>
      <c r="H128" s="208">
        <v>80</v>
      </c>
      <c r="I128" s="209"/>
      <c r="J128" s="210">
        <f>ROUND(I128*H128,2)</f>
        <v>0</v>
      </c>
      <c r="K128" s="211"/>
      <c r="L128" s="45"/>
      <c r="M128" s="212" t="s">
        <v>19</v>
      </c>
      <c r="N128" s="213" t="s">
        <v>40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118</v>
      </c>
      <c r="AT128" s="216" t="s">
        <v>114</v>
      </c>
      <c r="AU128" s="216" t="s">
        <v>77</v>
      </c>
      <c r="AY128" s="18" t="s">
        <v>113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77</v>
      </c>
      <c r="BK128" s="217">
        <f>ROUND(I128*H128,2)</f>
        <v>0</v>
      </c>
      <c r="BL128" s="18" t="s">
        <v>118</v>
      </c>
      <c r="BM128" s="216" t="s">
        <v>186</v>
      </c>
    </row>
    <row r="129" s="2" customFormat="1">
      <c r="A129" s="39"/>
      <c r="B129" s="40"/>
      <c r="C129" s="41"/>
      <c r="D129" s="218" t="s">
        <v>120</v>
      </c>
      <c r="E129" s="41"/>
      <c r="F129" s="219" t="s">
        <v>187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120</v>
      </c>
      <c r="AU129" s="18" t="s">
        <v>77</v>
      </c>
    </row>
    <row r="130" s="13" customFormat="1">
      <c r="A130" s="13"/>
      <c r="B130" s="223"/>
      <c r="C130" s="224"/>
      <c r="D130" s="225" t="s">
        <v>122</v>
      </c>
      <c r="E130" s="226" t="s">
        <v>19</v>
      </c>
      <c r="F130" s="227" t="s">
        <v>188</v>
      </c>
      <c r="G130" s="224"/>
      <c r="H130" s="228">
        <v>80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122</v>
      </c>
      <c r="AU130" s="234" t="s">
        <v>77</v>
      </c>
      <c r="AV130" s="13" t="s">
        <v>79</v>
      </c>
      <c r="AW130" s="13" t="s">
        <v>31</v>
      </c>
      <c r="AX130" s="13" t="s">
        <v>77</v>
      </c>
      <c r="AY130" s="234" t="s">
        <v>113</v>
      </c>
    </row>
    <row r="131" s="2" customFormat="1" ht="16.5" customHeight="1">
      <c r="A131" s="39"/>
      <c r="B131" s="40"/>
      <c r="C131" s="246" t="s">
        <v>189</v>
      </c>
      <c r="D131" s="246" t="s">
        <v>190</v>
      </c>
      <c r="E131" s="247" t="s">
        <v>191</v>
      </c>
      <c r="F131" s="248" t="s">
        <v>192</v>
      </c>
      <c r="G131" s="249" t="s">
        <v>193</v>
      </c>
      <c r="H131" s="250">
        <v>136</v>
      </c>
      <c r="I131" s="251"/>
      <c r="J131" s="252">
        <f>ROUND(I131*H131,2)</f>
        <v>0</v>
      </c>
      <c r="K131" s="253"/>
      <c r="L131" s="254"/>
      <c r="M131" s="255" t="s">
        <v>19</v>
      </c>
      <c r="N131" s="256" t="s">
        <v>40</v>
      </c>
      <c r="O131" s="85"/>
      <c r="P131" s="214">
        <f>O131*H131</f>
        <v>0</v>
      </c>
      <c r="Q131" s="214">
        <v>1</v>
      </c>
      <c r="R131" s="214">
        <f>Q131*H131</f>
        <v>136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167</v>
      </c>
      <c r="AT131" s="216" t="s">
        <v>190</v>
      </c>
      <c r="AU131" s="216" t="s">
        <v>77</v>
      </c>
      <c r="AY131" s="18" t="s">
        <v>113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77</v>
      </c>
      <c r="BK131" s="217">
        <f>ROUND(I131*H131,2)</f>
        <v>0</v>
      </c>
      <c r="BL131" s="18" t="s">
        <v>118</v>
      </c>
      <c r="BM131" s="216" t="s">
        <v>194</v>
      </c>
    </row>
    <row r="132" s="13" customFormat="1">
      <c r="A132" s="13"/>
      <c r="B132" s="223"/>
      <c r="C132" s="224"/>
      <c r="D132" s="225" t="s">
        <v>122</v>
      </c>
      <c r="E132" s="226" t="s">
        <v>19</v>
      </c>
      <c r="F132" s="227" t="s">
        <v>195</v>
      </c>
      <c r="G132" s="224"/>
      <c r="H132" s="228">
        <v>136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122</v>
      </c>
      <c r="AU132" s="234" t="s">
        <v>77</v>
      </c>
      <c r="AV132" s="13" t="s">
        <v>79</v>
      </c>
      <c r="AW132" s="13" t="s">
        <v>31</v>
      </c>
      <c r="AX132" s="13" t="s">
        <v>77</v>
      </c>
      <c r="AY132" s="234" t="s">
        <v>113</v>
      </c>
    </row>
    <row r="133" s="2" customFormat="1" ht="24.15" customHeight="1">
      <c r="A133" s="39"/>
      <c r="B133" s="40"/>
      <c r="C133" s="204" t="s">
        <v>196</v>
      </c>
      <c r="D133" s="204" t="s">
        <v>114</v>
      </c>
      <c r="E133" s="205" t="s">
        <v>197</v>
      </c>
      <c r="F133" s="206" t="s">
        <v>198</v>
      </c>
      <c r="G133" s="207" t="s">
        <v>117</v>
      </c>
      <c r="H133" s="208">
        <v>240</v>
      </c>
      <c r="I133" s="209"/>
      <c r="J133" s="210">
        <f>ROUND(I133*H133,2)</f>
        <v>0</v>
      </c>
      <c r="K133" s="211"/>
      <c r="L133" s="45"/>
      <c r="M133" s="212" t="s">
        <v>19</v>
      </c>
      <c r="N133" s="213" t="s">
        <v>40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118</v>
      </c>
      <c r="AT133" s="216" t="s">
        <v>114</v>
      </c>
      <c r="AU133" s="216" t="s">
        <v>77</v>
      </c>
      <c r="AY133" s="18" t="s">
        <v>113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77</v>
      </c>
      <c r="BK133" s="217">
        <f>ROUND(I133*H133,2)</f>
        <v>0</v>
      </c>
      <c r="BL133" s="18" t="s">
        <v>118</v>
      </c>
      <c r="BM133" s="216" t="s">
        <v>199</v>
      </c>
    </row>
    <row r="134" s="2" customFormat="1">
      <c r="A134" s="39"/>
      <c r="B134" s="40"/>
      <c r="C134" s="41"/>
      <c r="D134" s="218" t="s">
        <v>120</v>
      </c>
      <c r="E134" s="41"/>
      <c r="F134" s="219" t="s">
        <v>200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77</v>
      </c>
    </row>
    <row r="135" s="13" customFormat="1">
      <c r="A135" s="13"/>
      <c r="B135" s="223"/>
      <c r="C135" s="224"/>
      <c r="D135" s="225" t="s">
        <v>122</v>
      </c>
      <c r="E135" s="226" t="s">
        <v>19</v>
      </c>
      <c r="F135" s="227" t="s">
        <v>201</v>
      </c>
      <c r="G135" s="224"/>
      <c r="H135" s="228">
        <v>240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122</v>
      </c>
      <c r="AU135" s="234" t="s">
        <v>77</v>
      </c>
      <c r="AV135" s="13" t="s">
        <v>79</v>
      </c>
      <c r="AW135" s="13" t="s">
        <v>31</v>
      </c>
      <c r="AX135" s="13" t="s">
        <v>77</v>
      </c>
      <c r="AY135" s="234" t="s">
        <v>113</v>
      </c>
    </row>
    <row r="136" s="2" customFormat="1" ht="16.5" customHeight="1">
      <c r="A136" s="39"/>
      <c r="B136" s="40"/>
      <c r="C136" s="246" t="s">
        <v>202</v>
      </c>
      <c r="D136" s="246" t="s">
        <v>190</v>
      </c>
      <c r="E136" s="247" t="s">
        <v>203</v>
      </c>
      <c r="F136" s="248" t="s">
        <v>204</v>
      </c>
      <c r="G136" s="249" t="s">
        <v>205</v>
      </c>
      <c r="H136" s="250">
        <v>4.7999999999999998</v>
      </c>
      <c r="I136" s="251"/>
      <c r="J136" s="252">
        <f>ROUND(I136*H136,2)</f>
        <v>0</v>
      </c>
      <c r="K136" s="253"/>
      <c r="L136" s="254"/>
      <c r="M136" s="255" t="s">
        <v>19</v>
      </c>
      <c r="N136" s="256" t="s">
        <v>40</v>
      </c>
      <c r="O136" s="85"/>
      <c r="P136" s="214">
        <f>O136*H136</f>
        <v>0</v>
      </c>
      <c r="Q136" s="214">
        <v>0.001</v>
      </c>
      <c r="R136" s="214">
        <f>Q136*H136</f>
        <v>0.0047999999999999996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167</v>
      </c>
      <c r="AT136" s="216" t="s">
        <v>190</v>
      </c>
      <c r="AU136" s="216" t="s">
        <v>77</v>
      </c>
      <c r="AY136" s="18" t="s">
        <v>113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77</v>
      </c>
      <c r="BK136" s="217">
        <f>ROUND(I136*H136,2)</f>
        <v>0</v>
      </c>
      <c r="BL136" s="18" t="s">
        <v>118</v>
      </c>
      <c r="BM136" s="216" t="s">
        <v>206</v>
      </c>
    </row>
    <row r="137" s="13" customFormat="1">
      <c r="A137" s="13"/>
      <c r="B137" s="223"/>
      <c r="C137" s="224"/>
      <c r="D137" s="225" t="s">
        <v>122</v>
      </c>
      <c r="E137" s="224"/>
      <c r="F137" s="227" t="s">
        <v>207</v>
      </c>
      <c r="G137" s="224"/>
      <c r="H137" s="228">
        <v>4.7999999999999998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122</v>
      </c>
      <c r="AU137" s="234" t="s">
        <v>77</v>
      </c>
      <c r="AV137" s="13" t="s">
        <v>79</v>
      </c>
      <c r="AW137" s="13" t="s">
        <v>4</v>
      </c>
      <c r="AX137" s="13" t="s">
        <v>77</v>
      </c>
      <c r="AY137" s="234" t="s">
        <v>113</v>
      </c>
    </row>
    <row r="138" s="2" customFormat="1" ht="16.5" customHeight="1">
      <c r="A138" s="39"/>
      <c r="B138" s="40"/>
      <c r="C138" s="204" t="s">
        <v>8</v>
      </c>
      <c r="D138" s="204" t="s">
        <v>114</v>
      </c>
      <c r="E138" s="205" t="s">
        <v>208</v>
      </c>
      <c r="F138" s="206" t="s">
        <v>209</v>
      </c>
      <c r="G138" s="207" t="s">
        <v>117</v>
      </c>
      <c r="H138" s="208">
        <v>240</v>
      </c>
      <c r="I138" s="209"/>
      <c r="J138" s="210">
        <f>ROUND(I138*H138,2)</f>
        <v>0</v>
      </c>
      <c r="K138" s="211"/>
      <c r="L138" s="45"/>
      <c r="M138" s="212" t="s">
        <v>19</v>
      </c>
      <c r="N138" s="213" t="s">
        <v>40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118</v>
      </c>
      <c r="AT138" s="216" t="s">
        <v>114</v>
      </c>
      <c r="AU138" s="216" t="s">
        <v>77</v>
      </c>
      <c r="AY138" s="18" t="s">
        <v>113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77</v>
      </c>
      <c r="BK138" s="217">
        <f>ROUND(I138*H138,2)</f>
        <v>0</v>
      </c>
      <c r="BL138" s="18" t="s">
        <v>118</v>
      </c>
      <c r="BM138" s="216" t="s">
        <v>210</v>
      </c>
    </row>
    <row r="139" s="2" customFormat="1">
      <c r="A139" s="39"/>
      <c r="B139" s="40"/>
      <c r="C139" s="41"/>
      <c r="D139" s="218" t="s">
        <v>120</v>
      </c>
      <c r="E139" s="41"/>
      <c r="F139" s="219" t="s">
        <v>211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120</v>
      </c>
      <c r="AU139" s="18" t="s">
        <v>77</v>
      </c>
    </row>
    <row r="140" s="13" customFormat="1">
      <c r="A140" s="13"/>
      <c r="B140" s="223"/>
      <c r="C140" s="224"/>
      <c r="D140" s="225" t="s">
        <v>122</v>
      </c>
      <c r="E140" s="226" t="s">
        <v>19</v>
      </c>
      <c r="F140" s="227" t="s">
        <v>201</v>
      </c>
      <c r="G140" s="224"/>
      <c r="H140" s="228">
        <v>240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122</v>
      </c>
      <c r="AU140" s="234" t="s">
        <v>77</v>
      </c>
      <c r="AV140" s="13" t="s">
        <v>79</v>
      </c>
      <c r="AW140" s="13" t="s">
        <v>31</v>
      </c>
      <c r="AX140" s="13" t="s">
        <v>77</v>
      </c>
      <c r="AY140" s="234" t="s">
        <v>113</v>
      </c>
    </row>
    <row r="141" s="2" customFormat="1" ht="16.5" customHeight="1">
      <c r="A141" s="39"/>
      <c r="B141" s="40"/>
      <c r="C141" s="246" t="s">
        <v>212</v>
      </c>
      <c r="D141" s="246" t="s">
        <v>190</v>
      </c>
      <c r="E141" s="247" t="s">
        <v>213</v>
      </c>
      <c r="F141" s="248" t="s">
        <v>214</v>
      </c>
      <c r="G141" s="249" t="s">
        <v>117</v>
      </c>
      <c r="H141" s="250">
        <v>264</v>
      </c>
      <c r="I141" s="251"/>
      <c r="J141" s="252">
        <f>ROUND(I141*H141,2)</f>
        <v>0</v>
      </c>
      <c r="K141" s="253"/>
      <c r="L141" s="254"/>
      <c r="M141" s="255" t="s">
        <v>19</v>
      </c>
      <c r="N141" s="256" t="s">
        <v>40</v>
      </c>
      <c r="O141" s="85"/>
      <c r="P141" s="214">
        <f>O141*H141</f>
        <v>0</v>
      </c>
      <c r="Q141" s="214">
        <v>0.00069999999999999999</v>
      </c>
      <c r="R141" s="214">
        <f>Q141*H141</f>
        <v>0.18479999999999999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167</v>
      </c>
      <c r="AT141" s="216" t="s">
        <v>190</v>
      </c>
      <c r="AU141" s="216" t="s">
        <v>77</v>
      </c>
      <c r="AY141" s="18" t="s">
        <v>113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77</v>
      </c>
      <c r="BK141" s="217">
        <f>ROUND(I141*H141,2)</f>
        <v>0</v>
      </c>
      <c r="BL141" s="18" t="s">
        <v>118</v>
      </c>
      <c r="BM141" s="216" t="s">
        <v>215</v>
      </c>
    </row>
    <row r="142" s="13" customFormat="1">
      <c r="A142" s="13"/>
      <c r="B142" s="223"/>
      <c r="C142" s="224"/>
      <c r="D142" s="225" t="s">
        <v>122</v>
      </c>
      <c r="E142" s="226" t="s">
        <v>19</v>
      </c>
      <c r="F142" s="227" t="s">
        <v>216</v>
      </c>
      <c r="G142" s="224"/>
      <c r="H142" s="228">
        <v>264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122</v>
      </c>
      <c r="AU142" s="234" t="s">
        <v>77</v>
      </c>
      <c r="AV142" s="13" t="s">
        <v>79</v>
      </c>
      <c r="AW142" s="13" t="s">
        <v>31</v>
      </c>
      <c r="AX142" s="13" t="s">
        <v>77</v>
      </c>
      <c r="AY142" s="234" t="s">
        <v>113</v>
      </c>
    </row>
    <row r="143" s="2" customFormat="1" ht="24.15" customHeight="1">
      <c r="A143" s="39"/>
      <c r="B143" s="40"/>
      <c r="C143" s="204" t="s">
        <v>217</v>
      </c>
      <c r="D143" s="204" t="s">
        <v>114</v>
      </c>
      <c r="E143" s="205" t="s">
        <v>218</v>
      </c>
      <c r="F143" s="206" t="s">
        <v>219</v>
      </c>
      <c r="G143" s="207" t="s">
        <v>117</v>
      </c>
      <c r="H143" s="208">
        <v>240</v>
      </c>
      <c r="I143" s="209"/>
      <c r="J143" s="210">
        <f>ROUND(I143*H143,2)</f>
        <v>0</v>
      </c>
      <c r="K143" s="211"/>
      <c r="L143" s="45"/>
      <c r="M143" s="212" t="s">
        <v>19</v>
      </c>
      <c r="N143" s="213" t="s">
        <v>40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118</v>
      </c>
      <c r="AT143" s="216" t="s">
        <v>114</v>
      </c>
      <c r="AU143" s="216" t="s">
        <v>77</v>
      </c>
      <c r="AY143" s="18" t="s">
        <v>113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77</v>
      </c>
      <c r="BK143" s="217">
        <f>ROUND(I143*H143,2)</f>
        <v>0</v>
      </c>
      <c r="BL143" s="18" t="s">
        <v>118</v>
      </c>
      <c r="BM143" s="216" t="s">
        <v>220</v>
      </c>
    </row>
    <row r="144" s="2" customFormat="1">
      <c r="A144" s="39"/>
      <c r="B144" s="40"/>
      <c r="C144" s="41"/>
      <c r="D144" s="218" t="s">
        <v>120</v>
      </c>
      <c r="E144" s="41"/>
      <c r="F144" s="219" t="s">
        <v>221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120</v>
      </c>
      <c r="AU144" s="18" t="s">
        <v>77</v>
      </c>
    </row>
    <row r="145" s="13" customFormat="1">
      <c r="A145" s="13"/>
      <c r="B145" s="223"/>
      <c r="C145" s="224"/>
      <c r="D145" s="225" t="s">
        <v>122</v>
      </c>
      <c r="E145" s="226" t="s">
        <v>19</v>
      </c>
      <c r="F145" s="227" t="s">
        <v>201</v>
      </c>
      <c r="G145" s="224"/>
      <c r="H145" s="228">
        <v>240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122</v>
      </c>
      <c r="AU145" s="234" t="s">
        <v>77</v>
      </c>
      <c r="AV145" s="13" t="s">
        <v>79</v>
      </c>
      <c r="AW145" s="13" t="s">
        <v>31</v>
      </c>
      <c r="AX145" s="13" t="s">
        <v>77</v>
      </c>
      <c r="AY145" s="234" t="s">
        <v>113</v>
      </c>
    </row>
    <row r="146" s="2" customFormat="1" ht="21.75" customHeight="1">
      <c r="A146" s="39"/>
      <c r="B146" s="40"/>
      <c r="C146" s="204" t="s">
        <v>222</v>
      </c>
      <c r="D146" s="204" t="s">
        <v>114</v>
      </c>
      <c r="E146" s="205" t="s">
        <v>223</v>
      </c>
      <c r="F146" s="206" t="s">
        <v>224</v>
      </c>
      <c r="G146" s="207" t="s">
        <v>117</v>
      </c>
      <c r="H146" s="208">
        <v>240</v>
      </c>
      <c r="I146" s="209"/>
      <c r="J146" s="210">
        <f>ROUND(I146*H146,2)</f>
        <v>0</v>
      </c>
      <c r="K146" s="211"/>
      <c r="L146" s="45"/>
      <c r="M146" s="212" t="s">
        <v>19</v>
      </c>
      <c r="N146" s="213" t="s">
        <v>40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118</v>
      </c>
      <c r="AT146" s="216" t="s">
        <v>114</v>
      </c>
      <c r="AU146" s="216" t="s">
        <v>77</v>
      </c>
      <c r="AY146" s="18" t="s">
        <v>113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77</v>
      </c>
      <c r="BK146" s="217">
        <f>ROUND(I146*H146,2)</f>
        <v>0</v>
      </c>
      <c r="BL146" s="18" t="s">
        <v>118</v>
      </c>
      <c r="BM146" s="216" t="s">
        <v>225</v>
      </c>
    </row>
    <row r="147" s="2" customFormat="1">
      <c r="A147" s="39"/>
      <c r="B147" s="40"/>
      <c r="C147" s="41"/>
      <c r="D147" s="218" t="s">
        <v>120</v>
      </c>
      <c r="E147" s="41"/>
      <c r="F147" s="219" t="s">
        <v>226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120</v>
      </c>
      <c r="AU147" s="18" t="s">
        <v>77</v>
      </c>
    </row>
    <row r="148" s="13" customFormat="1">
      <c r="A148" s="13"/>
      <c r="B148" s="223"/>
      <c r="C148" s="224"/>
      <c r="D148" s="225" t="s">
        <v>122</v>
      </c>
      <c r="E148" s="226" t="s">
        <v>19</v>
      </c>
      <c r="F148" s="227" t="s">
        <v>201</v>
      </c>
      <c r="G148" s="224"/>
      <c r="H148" s="228">
        <v>240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122</v>
      </c>
      <c r="AU148" s="234" t="s">
        <v>77</v>
      </c>
      <c r="AV148" s="13" t="s">
        <v>79</v>
      </c>
      <c r="AW148" s="13" t="s">
        <v>31</v>
      </c>
      <c r="AX148" s="13" t="s">
        <v>77</v>
      </c>
      <c r="AY148" s="234" t="s">
        <v>113</v>
      </c>
    </row>
    <row r="149" s="12" customFormat="1" ht="25.92" customHeight="1">
      <c r="A149" s="12"/>
      <c r="B149" s="190"/>
      <c r="C149" s="191"/>
      <c r="D149" s="192" t="s">
        <v>68</v>
      </c>
      <c r="E149" s="193" t="s">
        <v>227</v>
      </c>
      <c r="F149" s="193" t="s">
        <v>228</v>
      </c>
      <c r="G149" s="191"/>
      <c r="H149" s="191"/>
      <c r="I149" s="194"/>
      <c r="J149" s="195">
        <f>BK149</f>
        <v>0</v>
      </c>
      <c r="K149" s="191"/>
      <c r="L149" s="196"/>
      <c r="M149" s="197"/>
      <c r="N149" s="198"/>
      <c r="O149" s="198"/>
      <c r="P149" s="199">
        <f>P150+P191+P200+P221+P228+P307+P322</f>
        <v>0</v>
      </c>
      <c r="Q149" s="198"/>
      <c r="R149" s="199">
        <f>R150+R191+R200+R221+R228+R307+R322</f>
        <v>125.76270988631201</v>
      </c>
      <c r="S149" s="198"/>
      <c r="T149" s="200">
        <f>T150+T191+T200+T221+T228+T307+T322</f>
        <v>179.28835899999999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1" t="s">
        <v>77</v>
      </c>
      <c r="AT149" s="202" t="s">
        <v>68</v>
      </c>
      <c r="AU149" s="202" t="s">
        <v>69</v>
      </c>
      <c r="AY149" s="201" t="s">
        <v>113</v>
      </c>
      <c r="BK149" s="203">
        <f>BK150+BK191+BK200+BK221+BK228+BK307+BK322</f>
        <v>0</v>
      </c>
    </row>
    <row r="150" s="12" customFormat="1" ht="22.8" customHeight="1">
      <c r="A150" s="12"/>
      <c r="B150" s="190"/>
      <c r="C150" s="191"/>
      <c r="D150" s="192" t="s">
        <v>68</v>
      </c>
      <c r="E150" s="257" t="s">
        <v>79</v>
      </c>
      <c r="F150" s="257" t="s">
        <v>229</v>
      </c>
      <c r="G150" s="191"/>
      <c r="H150" s="191"/>
      <c r="I150" s="194"/>
      <c r="J150" s="258">
        <f>BK150</f>
        <v>0</v>
      </c>
      <c r="K150" s="191"/>
      <c r="L150" s="196"/>
      <c r="M150" s="197"/>
      <c r="N150" s="198"/>
      <c r="O150" s="198"/>
      <c r="P150" s="199">
        <f>SUM(P151:P190)</f>
        <v>0</v>
      </c>
      <c r="Q150" s="198"/>
      <c r="R150" s="199">
        <f>SUM(R151:R190)</f>
        <v>0.15658293200000001</v>
      </c>
      <c r="S150" s="198"/>
      <c r="T150" s="200">
        <f>SUM(T151:T190)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77</v>
      </c>
      <c r="AT150" s="202" t="s">
        <v>68</v>
      </c>
      <c r="AU150" s="202" t="s">
        <v>77</v>
      </c>
      <c r="AY150" s="201" t="s">
        <v>113</v>
      </c>
      <c r="BK150" s="203">
        <f>SUM(BK151:BK190)</f>
        <v>0</v>
      </c>
    </row>
    <row r="151" s="2" customFormat="1" ht="16.5" customHeight="1">
      <c r="A151" s="39"/>
      <c r="B151" s="40"/>
      <c r="C151" s="204" t="s">
        <v>230</v>
      </c>
      <c r="D151" s="204" t="s">
        <v>114</v>
      </c>
      <c r="E151" s="205" t="s">
        <v>231</v>
      </c>
      <c r="F151" s="206" t="s">
        <v>232</v>
      </c>
      <c r="G151" s="207" t="s">
        <v>147</v>
      </c>
      <c r="H151" s="208">
        <v>10.16</v>
      </c>
      <c r="I151" s="209"/>
      <c r="J151" s="210">
        <f>ROUND(I151*H151,2)</f>
        <v>0</v>
      </c>
      <c r="K151" s="211"/>
      <c r="L151" s="45"/>
      <c r="M151" s="212" t="s">
        <v>19</v>
      </c>
      <c r="N151" s="213" t="s">
        <v>40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118</v>
      </c>
      <c r="AT151" s="216" t="s">
        <v>114</v>
      </c>
      <c r="AU151" s="216" t="s">
        <v>79</v>
      </c>
      <c r="AY151" s="18" t="s">
        <v>113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77</v>
      </c>
      <c r="BK151" s="217">
        <f>ROUND(I151*H151,2)</f>
        <v>0</v>
      </c>
      <c r="BL151" s="18" t="s">
        <v>118</v>
      </c>
      <c r="BM151" s="216" t="s">
        <v>233</v>
      </c>
    </row>
    <row r="152" s="2" customFormat="1">
      <c r="A152" s="39"/>
      <c r="B152" s="40"/>
      <c r="C152" s="41"/>
      <c r="D152" s="218" t="s">
        <v>120</v>
      </c>
      <c r="E152" s="41"/>
      <c r="F152" s="219" t="s">
        <v>234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120</v>
      </c>
      <c r="AU152" s="18" t="s">
        <v>79</v>
      </c>
    </row>
    <row r="153" s="13" customFormat="1">
      <c r="A153" s="13"/>
      <c r="B153" s="223"/>
      <c r="C153" s="224"/>
      <c r="D153" s="225" t="s">
        <v>122</v>
      </c>
      <c r="E153" s="226" t="s">
        <v>19</v>
      </c>
      <c r="F153" s="227" t="s">
        <v>235</v>
      </c>
      <c r="G153" s="224"/>
      <c r="H153" s="228">
        <v>10.16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122</v>
      </c>
      <c r="AU153" s="234" t="s">
        <v>79</v>
      </c>
      <c r="AV153" s="13" t="s">
        <v>79</v>
      </c>
      <c r="AW153" s="13" t="s">
        <v>31</v>
      </c>
      <c r="AX153" s="13" t="s">
        <v>77</v>
      </c>
      <c r="AY153" s="234" t="s">
        <v>113</v>
      </c>
    </row>
    <row r="154" s="2" customFormat="1" ht="21.75" customHeight="1">
      <c r="A154" s="39"/>
      <c r="B154" s="40"/>
      <c r="C154" s="204" t="s">
        <v>236</v>
      </c>
      <c r="D154" s="204" t="s">
        <v>114</v>
      </c>
      <c r="E154" s="205" t="s">
        <v>237</v>
      </c>
      <c r="F154" s="206" t="s">
        <v>238</v>
      </c>
      <c r="G154" s="207" t="s">
        <v>147</v>
      </c>
      <c r="H154" s="208">
        <v>5.8200000000000003</v>
      </c>
      <c r="I154" s="209"/>
      <c r="J154" s="210">
        <f>ROUND(I154*H154,2)</f>
        <v>0</v>
      </c>
      <c r="K154" s="211"/>
      <c r="L154" s="45"/>
      <c r="M154" s="212" t="s">
        <v>19</v>
      </c>
      <c r="N154" s="213" t="s">
        <v>40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118</v>
      </c>
      <c r="AT154" s="216" t="s">
        <v>114</v>
      </c>
      <c r="AU154" s="216" t="s">
        <v>79</v>
      </c>
      <c r="AY154" s="18" t="s">
        <v>113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77</v>
      </c>
      <c r="BK154" s="217">
        <f>ROUND(I154*H154,2)</f>
        <v>0</v>
      </c>
      <c r="BL154" s="18" t="s">
        <v>118</v>
      </c>
      <c r="BM154" s="216" t="s">
        <v>239</v>
      </c>
    </row>
    <row r="155" s="2" customFormat="1">
      <c r="A155" s="39"/>
      <c r="B155" s="40"/>
      <c r="C155" s="41"/>
      <c r="D155" s="218" t="s">
        <v>120</v>
      </c>
      <c r="E155" s="41"/>
      <c r="F155" s="219" t="s">
        <v>240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120</v>
      </c>
      <c r="AU155" s="18" t="s">
        <v>79</v>
      </c>
    </row>
    <row r="156" s="13" customFormat="1">
      <c r="A156" s="13"/>
      <c r="B156" s="223"/>
      <c r="C156" s="224"/>
      <c r="D156" s="225" t="s">
        <v>122</v>
      </c>
      <c r="E156" s="226" t="s">
        <v>19</v>
      </c>
      <c r="F156" s="227" t="s">
        <v>241</v>
      </c>
      <c r="G156" s="224"/>
      <c r="H156" s="228">
        <v>0.64000000000000001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122</v>
      </c>
      <c r="AU156" s="234" t="s">
        <v>79</v>
      </c>
      <c r="AV156" s="13" t="s">
        <v>79</v>
      </c>
      <c r="AW156" s="13" t="s">
        <v>31</v>
      </c>
      <c r="AX156" s="13" t="s">
        <v>69</v>
      </c>
      <c r="AY156" s="234" t="s">
        <v>113</v>
      </c>
    </row>
    <row r="157" s="13" customFormat="1">
      <c r="A157" s="13"/>
      <c r="B157" s="223"/>
      <c r="C157" s="224"/>
      <c r="D157" s="225" t="s">
        <v>122</v>
      </c>
      <c r="E157" s="226" t="s">
        <v>19</v>
      </c>
      <c r="F157" s="227" t="s">
        <v>242</v>
      </c>
      <c r="G157" s="224"/>
      <c r="H157" s="228">
        <v>2.5899999999999999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122</v>
      </c>
      <c r="AU157" s="234" t="s">
        <v>79</v>
      </c>
      <c r="AV157" s="13" t="s">
        <v>79</v>
      </c>
      <c r="AW157" s="13" t="s">
        <v>31</v>
      </c>
      <c r="AX157" s="13" t="s">
        <v>69</v>
      </c>
      <c r="AY157" s="234" t="s">
        <v>113</v>
      </c>
    </row>
    <row r="158" s="13" customFormat="1">
      <c r="A158" s="13"/>
      <c r="B158" s="223"/>
      <c r="C158" s="224"/>
      <c r="D158" s="225" t="s">
        <v>122</v>
      </c>
      <c r="E158" s="226" t="s">
        <v>19</v>
      </c>
      <c r="F158" s="227" t="s">
        <v>243</v>
      </c>
      <c r="G158" s="224"/>
      <c r="H158" s="228">
        <v>2.5899999999999999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122</v>
      </c>
      <c r="AU158" s="234" t="s">
        <v>79</v>
      </c>
      <c r="AV158" s="13" t="s">
        <v>79</v>
      </c>
      <c r="AW158" s="13" t="s">
        <v>31</v>
      </c>
      <c r="AX158" s="13" t="s">
        <v>69</v>
      </c>
      <c r="AY158" s="234" t="s">
        <v>113</v>
      </c>
    </row>
    <row r="159" s="14" customFormat="1">
      <c r="A159" s="14"/>
      <c r="B159" s="235"/>
      <c r="C159" s="236"/>
      <c r="D159" s="225" t="s">
        <v>122</v>
      </c>
      <c r="E159" s="237" t="s">
        <v>19</v>
      </c>
      <c r="F159" s="238" t="s">
        <v>125</v>
      </c>
      <c r="G159" s="236"/>
      <c r="H159" s="239">
        <v>5.8200000000000003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122</v>
      </c>
      <c r="AU159" s="245" t="s">
        <v>79</v>
      </c>
      <c r="AV159" s="14" t="s">
        <v>118</v>
      </c>
      <c r="AW159" s="14" t="s">
        <v>31</v>
      </c>
      <c r="AX159" s="14" t="s">
        <v>77</v>
      </c>
      <c r="AY159" s="245" t="s">
        <v>113</v>
      </c>
    </row>
    <row r="160" s="2" customFormat="1" ht="16.5" customHeight="1">
      <c r="A160" s="39"/>
      <c r="B160" s="40"/>
      <c r="C160" s="204" t="s">
        <v>7</v>
      </c>
      <c r="D160" s="204" t="s">
        <v>114</v>
      </c>
      <c r="E160" s="205" t="s">
        <v>244</v>
      </c>
      <c r="F160" s="206" t="s">
        <v>245</v>
      </c>
      <c r="G160" s="207" t="s">
        <v>117</v>
      </c>
      <c r="H160" s="208">
        <v>17</v>
      </c>
      <c r="I160" s="209"/>
      <c r="J160" s="210">
        <f>ROUND(I160*H160,2)</f>
        <v>0</v>
      </c>
      <c r="K160" s="211"/>
      <c r="L160" s="45"/>
      <c r="M160" s="212" t="s">
        <v>19</v>
      </c>
      <c r="N160" s="213" t="s">
        <v>40</v>
      </c>
      <c r="O160" s="85"/>
      <c r="P160" s="214">
        <f>O160*H160</f>
        <v>0</v>
      </c>
      <c r="Q160" s="214">
        <v>0.0014357</v>
      </c>
      <c r="R160" s="214">
        <f>Q160*H160</f>
        <v>0.024406900000000002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118</v>
      </c>
      <c r="AT160" s="216" t="s">
        <v>114</v>
      </c>
      <c r="AU160" s="216" t="s">
        <v>79</v>
      </c>
      <c r="AY160" s="18" t="s">
        <v>113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77</v>
      </c>
      <c r="BK160" s="217">
        <f>ROUND(I160*H160,2)</f>
        <v>0</v>
      </c>
      <c r="BL160" s="18" t="s">
        <v>118</v>
      </c>
      <c r="BM160" s="216" t="s">
        <v>246</v>
      </c>
    </row>
    <row r="161" s="2" customFormat="1">
      <c r="A161" s="39"/>
      <c r="B161" s="40"/>
      <c r="C161" s="41"/>
      <c r="D161" s="218" t="s">
        <v>120</v>
      </c>
      <c r="E161" s="41"/>
      <c r="F161" s="219" t="s">
        <v>247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120</v>
      </c>
      <c r="AU161" s="18" t="s">
        <v>79</v>
      </c>
    </row>
    <row r="162" s="13" customFormat="1">
      <c r="A162" s="13"/>
      <c r="B162" s="223"/>
      <c r="C162" s="224"/>
      <c r="D162" s="225" t="s">
        <v>122</v>
      </c>
      <c r="E162" s="226" t="s">
        <v>19</v>
      </c>
      <c r="F162" s="227" t="s">
        <v>248</v>
      </c>
      <c r="G162" s="224"/>
      <c r="H162" s="228">
        <v>3.8399999999999999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122</v>
      </c>
      <c r="AU162" s="234" t="s">
        <v>79</v>
      </c>
      <c r="AV162" s="13" t="s">
        <v>79</v>
      </c>
      <c r="AW162" s="13" t="s">
        <v>31</v>
      </c>
      <c r="AX162" s="13" t="s">
        <v>69</v>
      </c>
      <c r="AY162" s="234" t="s">
        <v>113</v>
      </c>
    </row>
    <row r="163" s="13" customFormat="1">
      <c r="A163" s="13"/>
      <c r="B163" s="223"/>
      <c r="C163" s="224"/>
      <c r="D163" s="225" t="s">
        <v>122</v>
      </c>
      <c r="E163" s="226" t="s">
        <v>19</v>
      </c>
      <c r="F163" s="227" t="s">
        <v>249</v>
      </c>
      <c r="G163" s="224"/>
      <c r="H163" s="228">
        <v>6.5800000000000001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122</v>
      </c>
      <c r="AU163" s="234" t="s">
        <v>79</v>
      </c>
      <c r="AV163" s="13" t="s">
        <v>79</v>
      </c>
      <c r="AW163" s="13" t="s">
        <v>31</v>
      </c>
      <c r="AX163" s="13" t="s">
        <v>69</v>
      </c>
      <c r="AY163" s="234" t="s">
        <v>113</v>
      </c>
    </row>
    <row r="164" s="13" customFormat="1">
      <c r="A164" s="13"/>
      <c r="B164" s="223"/>
      <c r="C164" s="224"/>
      <c r="D164" s="225" t="s">
        <v>122</v>
      </c>
      <c r="E164" s="226" t="s">
        <v>19</v>
      </c>
      <c r="F164" s="227" t="s">
        <v>250</v>
      </c>
      <c r="G164" s="224"/>
      <c r="H164" s="228">
        <v>6.5800000000000001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122</v>
      </c>
      <c r="AU164" s="234" t="s">
        <v>79</v>
      </c>
      <c r="AV164" s="13" t="s">
        <v>79</v>
      </c>
      <c r="AW164" s="13" t="s">
        <v>31</v>
      </c>
      <c r="AX164" s="13" t="s">
        <v>69</v>
      </c>
      <c r="AY164" s="234" t="s">
        <v>113</v>
      </c>
    </row>
    <row r="165" s="14" customFormat="1">
      <c r="A165" s="14"/>
      <c r="B165" s="235"/>
      <c r="C165" s="236"/>
      <c r="D165" s="225" t="s">
        <v>122</v>
      </c>
      <c r="E165" s="237" t="s">
        <v>19</v>
      </c>
      <c r="F165" s="238" t="s">
        <v>125</v>
      </c>
      <c r="G165" s="236"/>
      <c r="H165" s="239">
        <v>17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122</v>
      </c>
      <c r="AU165" s="245" t="s">
        <v>79</v>
      </c>
      <c r="AV165" s="14" t="s">
        <v>118</v>
      </c>
      <c r="AW165" s="14" t="s">
        <v>31</v>
      </c>
      <c r="AX165" s="14" t="s">
        <v>77</v>
      </c>
      <c r="AY165" s="245" t="s">
        <v>113</v>
      </c>
    </row>
    <row r="166" s="2" customFormat="1" ht="16.5" customHeight="1">
      <c r="A166" s="39"/>
      <c r="B166" s="40"/>
      <c r="C166" s="204" t="s">
        <v>251</v>
      </c>
      <c r="D166" s="204" t="s">
        <v>114</v>
      </c>
      <c r="E166" s="205" t="s">
        <v>252</v>
      </c>
      <c r="F166" s="206" t="s">
        <v>253</v>
      </c>
      <c r="G166" s="207" t="s">
        <v>117</v>
      </c>
      <c r="H166" s="208">
        <v>17</v>
      </c>
      <c r="I166" s="209"/>
      <c r="J166" s="210">
        <f>ROUND(I166*H166,2)</f>
        <v>0</v>
      </c>
      <c r="K166" s="211"/>
      <c r="L166" s="45"/>
      <c r="M166" s="212" t="s">
        <v>19</v>
      </c>
      <c r="N166" s="213" t="s">
        <v>40</v>
      </c>
      <c r="O166" s="85"/>
      <c r="P166" s="214">
        <f>O166*H166</f>
        <v>0</v>
      </c>
      <c r="Q166" s="214">
        <v>3.6000000000000001E-05</v>
      </c>
      <c r="R166" s="214">
        <f>Q166*H166</f>
        <v>0.00061200000000000002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118</v>
      </c>
      <c r="AT166" s="216" t="s">
        <v>114</v>
      </c>
      <c r="AU166" s="216" t="s">
        <v>79</v>
      </c>
      <c r="AY166" s="18" t="s">
        <v>113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77</v>
      </c>
      <c r="BK166" s="217">
        <f>ROUND(I166*H166,2)</f>
        <v>0</v>
      </c>
      <c r="BL166" s="18" t="s">
        <v>118</v>
      </c>
      <c r="BM166" s="216" t="s">
        <v>254</v>
      </c>
    </row>
    <row r="167" s="2" customFormat="1">
      <c r="A167" s="39"/>
      <c r="B167" s="40"/>
      <c r="C167" s="41"/>
      <c r="D167" s="218" t="s">
        <v>120</v>
      </c>
      <c r="E167" s="41"/>
      <c r="F167" s="219" t="s">
        <v>255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120</v>
      </c>
      <c r="AU167" s="18" t="s">
        <v>79</v>
      </c>
    </row>
    <row r="168" s="13" customFormat="1">
      <c r="A168" s="13"/>
      <c r="B168" s="223"/>
      <c r="C168" s="224"/>
      <c r="D168" s="225" t="s">
        <v>122</v>
      </c>
      <c r="E168" s="226" t="s">
        <v>19</v>
      </c>
      <c r="F168" s="227" t="s">
        <v>248</v>
      </c>
      <c r="G168" s="224"/>
      <c r="H168" s="228">
        <v>3.8399999999999999</v>
      </c>
      <c r="I168" s="229"/>
      <c r="J168" s="224"/>
      <c r="K168" s="224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122</v>
      </c>
      <c r="AU168" s="234" t="s">
        <v>79</v>
      </c>
      <c r="AV168" s="13" t="s">
        <v>79</v>
      </c>
      <c r="AW168" s="13" t="s">
        <v>31</v>
      </c>
      <c r="AX168" s="13" t="s">
        <v>69</v>
      </c>
      <c r="AY168" s="234" t="s">
        <v>113</v>
      </c>
    </row>
    <row r="169" s="13" customFormat="1">
      <c r="A169" s="13"/>
      <c r="B169" s="223"/>
      <c r="C169" s="224"/>
      <c r="D169" s="225" t="s">
        <v>122</v>
      </c>
      <c r="E169" s="226" t="s">
        <v>19</v>
      </c>
      <c r="F169" s="227" t="s">
        <v>249</v>
      </c>
      <c r="G169" s="224"/>
      <c r="H169" s="228">
        <v>6.5800000000000001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122</v>
      </c>
      <c r="AU169" s="234" t="s">
        <v>79</v>
      </c>
      <c r="AV169" s="13" t="s">
        <v>79</v>
      </c>
      <c r="AW169" s="13" t="s">
        <v>31</v>
      </c>
      <c r="AX169" s="13" t="s">
        <v>69</v>
      </c>
      <c r="AY169" s="234" t="s">
        <v>113</v>
      </c>
    </row>
    <row r="170" s="13" customFormat="1">
      <c r="A170" s="13"/>
      <c r="B170" s="223"/>
      <c r="C170" s="224"/>
      <c r="D170" s="225" t="s">
        <v>122</v>
      </c>
      <c r="E170" s="226" t="s">
        <v>19</v>
      </c>
      <c r="F170" s="227" t="s">
        <v>250</v>
      </c>
      <c r="G170" s="224"/>
      <c r="H170" s="228">
        <v>6.5800000000000001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122</v>
      </c>
      <c r="AU170" s="234" t="s">
        <v>79</v>
      </c>
      <c r="AV170" s="13" t="s">
        <v>79</v>
      </c>
      <c r="AW170" s="13" t="s">
        <v>31</v>
      </c>
      <c r="AX170" s="13" t="s">
        <v>69</v>
      </c>
      <c r="AY170" s="234" t="s">
        <v>113</v>
      </c>
    </row>
    <row r="171" s="14" customFormat="1">
      <c r="A171" s="14"/>
      <c r="B171" s="235"/>
      <c r="C171" s="236"/>
      <c r="D171" s="225" t="s">
        <v>122</v>
      </c>
      <c r="E171" s="237" t="s">
        <v>19</v>
      </c>
      <c r="F171" s="238" t="s">
        <v>125</v>
      </c>
      <c r="G171" s="236"/>
      <c r="H171" s="239">
        <v>17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122</v>
      </c>
      <c r="AU171" s="245" t="s">
        <v>79</v>
      </c>
      <c r="AV171" s="14" t="s">
        <v>118</v>
      </c>
      <c r="AW171" s="14" t="s">
        <v>31</v>
      </c>
      <c r="AX171" s="14" t="s">
        <v>77</v>
      </c>
      <c r="AY171" s="245" t="s">
        <v>113</v>
      </c>
    </row>
    <row r="172" s="2" customFormat="1" ht="21.75" customHeight="1">
      <c r="A172" s="39"/>
      <c r="B172" s="40"/>
      <c r="C172" s="204" t="s">
        <v>256</v>
      </c>
      <c r="D172" s="204" t="s">
        <v>114</v>
      </c>
      <c r="E172" s="205" t="s">
        <v>257</v>
      </c>
      <c r="F172" s="206" t="s">
        <v>258</v>
      </c>
      <c r="G172" s="207" t="s">
        <v>147</v>
      </c>
      <c r="H172" s="208">
        <v>0.73499999999999999</v>
      </c>
      <c r="I172" s="209"/>
      <c r="J172" s="210">
        <f>ROUND(I172*H172,2)</f>
        <v>0</v>
      </c>
      <c r="K172" s="211"/>
      <c r="L172" s="45"/>
      <c r="M172" s="212" t="s">
        <v>19</v>
      </c>
      <c r="N172" s="213" t="s">
        <v>40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118</v>
      </c>
      <c r="AT172" s="216" t="s">
        <v>114</v>
      </c>
      <c r="AU172" s="216" t="s">
        <v>79</v>
      </c>
      <c r="AY172" s="18" t="s">
        <v>113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77</v>
      </c>
      <c r="BK172" s="217">
        <f>ROUND(I172*H172,2)</f>
        <v>0</v>
      </c>
      <c r="BL172" s="18" t="s">
        <v>118</v>
      </c>
      <c r="BM172" s="216" t="s">
        <v>259</v>
      </c>
    </row>
    <row r="173" s="2" customFormat="1">
      <c r="A173" s="39"/>
      <c r="B173" s="40"/>
      <c r="C173" s="41"/>
      <c r="D173" s="218" t="s">
        <v>120</v>
      </c>
      <c r="E173" s="41"/>
      <c r="F173" s="219" t="s">
        <v>260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120</v>
      </c>
      <c r="AU173" s="18" t="s">
        <v>79</v>
      </c>
    </row>
    <row r="174" s="15" customFormat="1">
      <c r="A174" s="15"/>
      <c r="B174" s="259"/>
      <c r="C174" s="260"/>
      <c r="D174" s="225" t="s">
        <v>122</v>
      </c>
      <c r="E174" s="261" t="s">
        <v>19</v>
      </c>
      <c r="F174" s="262" t="s">
        <v>261</v>
      </c>
      <c r="G174" s="260"/>
      <c r="H174" s="261" t="s">
        <v>19</v>
      </c>
      <c r="I174" s="263"/>
      <c r="J174" s="260"/>
      <c r="K174" s="260"/>
      <c r="L174" s="264"/>
      <c r="M174" s="265"/>
      <c r="N174" s="266"/>
      <c r="O174" s="266"/>
      <c r="P174" s="266"/>
      <c r="Q174" s="266"/>
      <c r="R174" s="266"/>
      <c r="S174" s="266"/>
      <c r="T174" s="26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8" t="s">
        <v>122</v>
      </c>
      <c r="AU174" s="268" t="s">
        <v>79</v>
      </c>
      <c r="AV174" s="15" t="s">
        <v>77</v>
      </c>
      <c r="AW174" s="15" t="s">
        <v>31</v>
      </c>
      <c r="AX174" s="15" t="s">
        <v>69</v>
      </c>
      <c r="AY174" s="268" t="s">
        <v>113</v>
      </c>
    </row>
    <row r="175" s="13" customFormat="1">
      <c r="A175" s="13"/>
      <c r="B175" s="223"/>
      <c r="C175" s="224"/>
      <c r="D175" s="225" t="s">
        <v>122</v>
      </c>
      <c r="E175" s="226" t="s">
        <v>19</v>
      </c>
      <c r="F175" s="227" t="s">
        <v>262</v>
      </c>
      <c r="G175" s="224"/>
      <c r="H175" s="228">
        <v>0.73499999999999999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122</v>
      </c>
      <c r="AU175" s="234" t="s">
        <v>79</v>
      </c>
      <c r="AV175" s="13" t="s">
        <v>79</v>
      </c>
      <c r="AW175" s="13" t="s">
        <v>31</v>
      </c>
      <c r="AX175" s="13" t="s">
        <v>69</v>
      </c>
      <c r="AY175" s="234" t="s">
        <v>113</v>
      </c>
    </row>
    <row r="176" s="14" customFormat="1">
      <c r="A176" s="14"/>
      <c r="B176" s="235"/>
      <c r="C176" s="236"/>
      <c r="D176" s="225" t="s">
        <v>122</v>
      </c>
      <c r="E176" s="237" t="s">
        <v>19</v>
      </c>
      <c r="F176" s="238" t="s">
        <v>125</v>
      </c>
      <c r="G176" s="236"/>
      <c r="H176" s="239">
        <v>0.73499999999999999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122</v>
      </c>
      <c r="AU176" s="245" t="s">
        <v>79</v>
      </c>
      <c r="AV176" s="14" t="s">
        <v>118</v>
      </c>
      <c r="AW176" s="14" t="s">
        <v>31</v>
      </c>
      <c r="AX176" s="14" t="s">
        <v>77</v>
      </c>
      <c r="AY176" s="245" t="s">
        <v>113</v>
      </c>
    </row>
    <row r="177" s="2" customFormat="1" ht="16.5" customHeight="1">
      <c r="A177" s="39"/>
      <c r="B177" s="40"/>
      <c r="C177" s="246" t="s">
        <v>263</v>
      </c>
      <c r="D177" s="246" t="s">
        <v>190</v>
      </c>
      <c r="E177" s="247" t="s">
        <v>264</v>
      </c>
      <c r="F177" s="248" t="s">
        <v>265</v>
      </c>
      <c r="G177" s="249" t="s">
        <v>193</v>
      </c>
      <c r="H177" s="250">
        <v>0.033000000000000002</v>
      </c>
      <c r="I177" s="251"/>
      <c r="J177" s="252">
        <f>ROUND(I177*H177,2)</f>
        <v>0</v>
      </c>
      <c r="K177" s="253"/>
      <c r="L177" s="254"/>
      <c r="M177" s="255" t="s">
        <v>19</v>
      </c>
      <c r="N177" s="256" t="s">
        <v>40</v>
      </c>
      <c r="O177" s="85"/>
      <c r="P177" s="214">
        <f>O177*H177</f>
        <v>0</v>
      </c>
      <c r="Q177" s="214">
        <v>1</v>
      </c>
      <c r="R177" s="214">
        <f>Q177*H177</f>
        <v>0.033000000000000002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167</v>
      </c>
      <c r="AT177" s="216" t="s">
        <v>190</v>
      </c>
      <c r="AU177" s="216" t="s">
        <v>79</v>
      </c>
      <c r="AY177" s="18" t="s">
        <v>113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77</v>
      </c>
      <c r="BK177" s="217">
        <f>ROUND(I177*H177,2)</f>
        <v>0</v>
      </c>
      <c r="BL177" s="18" t="s">
        <v>118</v>
      </c>
      <c r="BM177" s="216" t="s">
        <v>266</v>
      </c>
    </row>
    <row r="178" s="13" customFormat="1">
      <c r="A178" s="13"/>
      <c r="B178" s="223"/>
      <c r="C178" s="224"/>
      <c r="D178" s="225" t="s">
        <v>122</v>
      </c>
      <c r="E178" s="226" t="s">
        <v>19</v>
      </c>
      <c r="F178" s="227" t="s">
        <v>267</v>
      </c>
      <c r="G178" s="224"/>
      <c r="H178" s="228">
        <v>0.033000000000000002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122</v>
      </c>
      <c r="AU178" s="234" t="s">
        <v>79</v>
      </c>
      <c r="AV178" s="13" t="s">
        <v>79</v>
      </c>
      <c r="AW178" s="13" t="s">
        <v>31</v>
      </c>
      <c r="AX178" s="13" t="s">
        <v>77</v>
      </c>
      <c r="AY178" s="234" t="s">
        <v>113</v>
      </c>
    </row>
    <row r="179" s="2" customFormat="1" ht="16.5" customHeight="1">
      <c r="A179" s="39"/>
      <c r="B179" s="40"/>
      <c r="C179" s="204" t="s">
        <v>268</v>
      </c>
      <c r="D179" s="204" t="s">
        <v>114</v>
      </c>
      <c r="E179" s="205" t="s">
        <v>269</v>
      </c>
      <c r="F179" s="206" t="s">
        <v>270</v>
      </c>
      <c r="G179" s="207" t="s">
        <v>117</v>
      </c>
      <c r="H179" s="208">
        <v>8.9600000000000009</v>
      </c>
      <c r="I179" s="209"/>
      <c r="J179" s="210">
        <f>ROUND(I179*H179,2)</f>
        <v>0</v>
      </c>
      <c r="K179" s="211"/>
      <c r="L179" s="45"/>
      <c r="M179" s="212" t="s">
        <v>19</v>
      </c>
      <c r="N179" s="213" t="s">
        <v>40</v>
      </c>
      <c r="O179" s="85"/>
      <c r="P179" s="214">
        <f>O179*H179</f>
        <v>0</v>
      </c>
      <c r="Q179" s="214">
        <v>0.0014357</v>
      </c>
      <c r="R179" s="214">
        <f>Q179*H179</f>
        <v>0.012863872000000002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118</v>
      </c>
      <c r="AT179" s="216" t="s">
        <v>114</v>
      </c>
      <c r="AU179" s="216" t="s">
        <v>79</v>
      </c>
      <c r="AY179" s="18" t="s">
        <v>113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77</v>
      </c>
      <c r="BK179" s="217">
        <f>ROUND(I179*H179,2)</f>
        <v>0</v>
      </c>
      <c r="BL179" s="18" t="s">
        <v>118</v>
      </c>
      <c r="BM179" s="216" t="s">
        <v>271</v>
      </c>
    </row>
    <row r="180" s="2" customFormat="1">
      <c r="A180" s="39"/>
      <c r="B180" s="40"/>
      <c r="C180" s="41"/>
      <c r="D180" s="218" t="s">
        <v>120</v>
      </c>
      <c r="E180" s="41"/>
      <c r="F180" s="219" t="s">
        <v>272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120</v>
      </c>
      <c r="AU180" s="18" t="s">
        <v>79</v>
      </c>
    </row>
    <row r="181" s="15" customFormat="1">
      <c r="A181" s="15"/>
      <c r="B181" s="259"/>
      <c r="C181" s="260"/>
      <c r="D181" s="225" t="s">
        <v>122</v>
      </c>
      <c r="E181" s="261" t="s">
        <v>19</v>
      </c>
      <c r="F181" s="262" t="s">
        <v>273</v>
      </c>
      <c r="G181" s="260"/>
      <c r="H181" s="261" t="s">
        <v>19</v>
      </c>
      <c r="I181" s="263"/>
      <c r="J181" s="260"/>
      <c r="K181" s="260"/>
      <c r="L181" s="264"/>
      <c r="M181" s="265"/>
      <c r="N181" s="266"/>
      <c r="O181" s="266"/>
      <c r="P181" s="266"/>
      <c r="Q181" s="266"/>
      <c r="R181" s="266"/>
      <c r="S181" s="266"/>
      <c r="T181" s="26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8" t="s">
        <v>122</v>
      </c>
      <c r="AU181" s="268" t="s">
        <v>79</v>
      </c>
      <c r="AV181" s="15" t="s">
        <v>77</v>
      </c>
      <c r="AW181" s="15" t="s">
        <v>31</v>
      </c>
      <c r="AX181" s="15" t="s">
        <v>69</v>
      </c>
      <c r="AY181" s="268" t="s">
        <v>113</v>
      </c>
    </row>
    <row r="182" s="13" customFormat="1">
      <c r="A182" s="13"/>
      <c r="B182" s="223"/>
      <c r="C182" s="224"/>
      <c r="D182" s="225" t="s">
        <v>122</v>
      </c>
      <c r="E182" s="226" t="s">
        <v>19</v>
      </c>
      <c r="F182" s="227" t="s">
        <v>274</v>
      </c>
      <c r="G182" s="224"/>
      <c r="H182" s="228">
        <v>8.9600000000000009</v>
      </c>
      <c r="I182" s="229"/>
      <c r="J182" s="224"/>
      <c r="K182" s="224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122</v>
      </c>
      <c r="AU182" s="234" t="s">
        <v>79</v>
      </c>
      <c r="AV182" s="13" t="s">
        <v>79</v>
      </c>
      <c r="AW182" s="13" t="s">
        <v>31</v>
      </c>
      <c r="AX182" s="13" t="s">
        <v>69</v>
      </c>
      <c r="AY182" s="234" t="s">
        <v>113</v>
      </c>
    </row>
    <row r="183" s="14" customFormat="1">
      <c r="A183" s="14"/>
      <c r="B183" s="235"/>
      <c r="C183" s="236"/>
      <c r="D183" s="225" t="s">
        <v>122</v>
      </c>
      <c r="E183" s="237" t="s">
        <v>19</v>
      </c>
      <c r="F183" s="238" t="s">
        <v>125</v>
      </c>
      <c r="G183" s="236"/>
      <c r="H183" s="239">
        <v>8.9600000000000009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122</v>
      </c>
      <c r="AU183" s="245" t="s">
        <v>79</v>
      </c>
      <c r="AV183" s="14" t="s">
        <v>118</v>
      </c>
      <c r="AW183" s="14" t="s">
        <v>31</v>
      </c>
      <c r="AX183" s="14" t="s">
        <v>77</v>
      </c>
      <c r="AY183" s="245" t="s">
        <v>113</v>
      </c>
    </row>
    <row r="184" s="2" customFormat="1" ht="16.5" customHeight="1">
      <c r="A184" s="39"/>
      <c r="B184" s="40"/>
      <c r="C184" s="204" t="s">
        <v>275</v>
      </c>
      <c r="D184" s="204" t="s">
        <v>114</v>
      </c>
      <c r="E184" s="205" t="s">
        <v>276</v>
      </c>
      <c r="F184" s="206" t="s">
        <v>277</v>
      </c>
      <c r="G184" s="207" t="s">
        <v>117</v>
      </c>
      <c r="H184" s="208">
        <v>8.9600000000000009</v>
      </c>
      <c r="I184" s="209"/>
      <c r="J184" s="210">
        <f>ROUND(I184*H184,2)</f>
        <v>0</v>
      </c>
      <c r="K184" s="211"/>
      <c r="L184" s="45"/>
      <c r="M184" s="212" t="s">
        <v>19</v>
      </c>
      <c r="N184" s="213" t="s">
        <v>40</v>
      </c>
      <c r="O184" s="85"/>
      <c r="P184" s="214">
        <f>O184*H184</f>
        <v>0</v>
      </c>
      <c r="Q184" s="214">
        <v>3.6000000000000001E-05</v>
      </c>
      <c r="R184" s="214">
        <f>Q184*H184</f>
        <v>0.00032256000000000006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118</v>
      </c>
      <c r="AT184" s="216" t="s">
        <v>114</v>
      </c>
      <c r="AU184" s="216" t="s">
        <v>79</v>
      </c>
      <c r="AY184" s="18" t="s">
        <v>113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77</v>
      </c>
      <c r="BK184" s="217">
        <f>ROUND(I184*H184,2)</f>
        <v>0</v>
      </c>
      <c r="BL184" s="18" t="s">
        <v>118</v>
      </c>
      <c r="BM184" s="216" t="s">
        <v>278</v>
      </c>
    </row>
    <row r="185" s="2" customFormat="1">
      <c r="A185" s="39"/>
      <c r="B185" s="40"/>
      <c r="C185" s="41"/>
      <c r="D185" s="218" t="s">
        <v>120</v>
      </c>
      <c r="E185" s="41"/>
      <c r="F185" s="219" t="s">
        <v>279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120</v>
      </c>
      <c r="AU185" s="18" t="s">
        <v>79</v>
      </c>
    </row>
    <row r="186" s="15" customFormat="1">
      <c r="A186" s="15"/>
      <c r="B186" s="259"/>
      <c r="C186" s="260"/>
      <c r="D186" s="225" t="s">
        <v>122</v>
      </c>
      <c r="E186" s="261" t="s">
        <v>19</v>
      </c>
      <c r="F186" s="262" t="s">
        <v>280</v>
      </c>
      <c r="G186" s="260"/>
      <c r="H186" s="261" t="s">
        <v>19</v>
      </c>
      <c r="I186" s="263"/>
      <c r="J186" s="260"/>
      <c r="K186" s="260"/>
      <c r="L186" s="264"/>
      <c r="M186" s="265"/>
      <c r="N186" s="266"/>
      <c r="O186" s="266"/>
      <c r="P186" s="266"/>
      <c r="Q186" s="266"/>
      <c r="R186" s="266"/>
      <c r="S186" s="266"/>
      <c r="T186" s="26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8" t="s">
        <v>122</v>
      </c>
      <c r="AU186" s="268" t="s">
        <v>79</v>
      </c>
      <c r="AV186" s="15" t="s">
        <v>77</v>
      </c>
      <c r="AW186" s="15" t="s">
        <v>31</v>
      </c>
      <c r="AX186" s="15" t="s">
        <v>69</v>
      </c>
      <c r="AY186" s="268" t="s">
        <v>113</v>
      </c>
    </row>
    <row r="187" s="13" customFormat="1">
      <c r="A187" s="13"/>
      <c r="B187" s="223"/>
      <c r="C187" s="224"/>
      <c r="D187" s="225" t="s">
        <v>122</v>
      </c>
      <c r="E187" s="226" t="s">
        <v>19</v>
      </c>
      <c r="F187" s="227" t="s">
        <v>274</v>
      </c>
      <c r="G187" s="224"/>
      <c r="H187" s="228">
        <v>8.9600000000000009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122</v>
      </c>
      <c r="AU187" s="234" t="s">
        <v>79</v>
      </c>
      <c r="AV187" s="13" t="s">
        <v>79</v>
      </c>
      <c r="AW187" s="13" t="s">
        <v>31</v>
      </c>
      <c r="AX187" s="13" t="s">
        <v>77</v>
      </c>
      <c r="AY187" s="234" t="s">
        <v>113</v>
      </c>
    </row>
    <row r="188" s="2" customFormat="1" ht="16.5" customHeight="1">
      <c r="A188" s="39"/>
      <c r="B188" s="40"/>
      <c r="C188" s="246" t="s">
        <v>281</v>
      </c>
      <c r="D188" s="246" t="s">
        <v>190</v>
      </c>
      <c r="E188" s="247" t="s">
        <v>282</v>
      </c>
      <c r="F188" s="248" t="s">
        <v>283</v>
      </c>
      <c r="G188" s="249" t="s">
        <v>117</v>
      </c>
      <c r="H188" s="250">
        <v>43.119999999999997</v>
      </c>
      <c r="I188" s="251"/>
      <c r="J188" s="252">
        <f>ROUND(I188*H188,2)</f>
        <v>0</v>
      </c>
      <c r="K188" s="253"/>
      <c r="L188" s="254"/>
      <c r="M188" s="255" t="s">
        <v>19</v>
      </c>
      <c r="N188" s="256" t="s">
        <v>40</v>
      </c>
      <c r="O188" s="85"/>
      <c r="P188" s="214">
        <f>O188*H188</f>
        <v>0</v>
      </c>
      <c r="Q188" s="214">
        <v>0.00198</v>
      </c>
      <c r="R188" s="214">
        <f>Q188*H188</f>
        <v>0.085377599999999998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167</v>
      </c>
      <c r="AT188" s="216" t="s">
        <v>190</v>
      </c>
      <c r="AU188" s="216" t="s">
        <v>79</v>
      </c>
      <c r="AY188" s="18" t="s">
        <v>113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77</v>
      </c>
      <c r="BK188" s="217">
        <f>ROUND(I188*H188,2)</f>
        <v>0</v>
      </c>
      <c r="BL188" s="18" t="s">
        <v>118</v>
      </c>
      <c r="BM188" s="216" t="s">
        <v>284</v>
      </c>
    </row>
    <row r="189" s="15" customFormat="1">
      <c r="A189" s="15"/>
      <c r="B189" s="259"/>
      <c r="C189" s="260"/>
      <c r="D189" s="225" t="s">
        <v>122</v>
      </c>
      <c r="E189" s="261" t="s">
        <v>19</v>
      </c>
      <c r="F189" s="262" t="s">
        <v>285</v>
      </c>
      <c r="G189" s="260"/>
      <c r="H189" s="261" t="s">
        <v>19</v>
      </c>
      <c r="I189" s="263"/>
      <c r="J189" s="260"/>
      <c r="K189" s="260"/>
      <c r="L189" s="264"/>
      <c r="M189" s="265"/>
      <c r="N189" s="266"/>
      <c r="O189" s="266"/>
      <c r="P189" s="266"/>
      <c r="Q189" s="266"/>
      <c r="R189" s="266"/>
      <c r="S189" s="266"/>
      <c r="T189" s="26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8" t="s">
        <v>122</v>
      </c>
      <c r="AU189" s="268" t="s">
        <v>79</v>
      </c>
      <c r="AV189" s="15" t="s">
        <v>77</v>
      </c>
      <c r="AW189" s="15" t="s">
        <v>31</v>
      </c>
      <c r="AX189" s="15" t="s">
        <v>69</v>
      </c>
      <c r="AY189" s="268" t="s">
        <v>113</v>
      </c>
    </row>
    <row r="190" s="13" customFormat="1">
      <c r="A190" s="13"/>
      <c r="B190" s="223"/>
      <c r="C190" s="224"/>
      <c r="D190" s="225" t="s">
        <v>122</v>
      </c>
      <c r="E190" s="226" t="s">
        <v>19</v>
      </c>
      <c r="F190" s="227" t="s">
        <v>286</v>
      </c>
      <c r="G190" s="224"/>
      <c r="H190" s="228">
        <v>43.119999999999997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122</v>
      </c>
      <c r="AU190" s="234" t="s">
        <v>79</v>
      </c>
      <c r="AV190" s="13" t="s">
        <v>79</v>
      </c>
      <c r="AW190" s="13" t="s">
        <v>31</v>
      </c>
      <c r="AX190" s="13" t="s">
        <v>77</v>
      </c>
      <c r="AY190" s="234" t="s">
        <v>113</v>
      </c>
    </row>
    <row r="191" s="12" customFormat="1" ht="22.8" customHeight="1">
      <c r="A191" s="12"/>
      <c r="B191" s="190"/>
      <c r="C191" s="191"/>
      <c r="D191" s="192" t="s">
        <v>68</v>
      </c>
      <c r="E191" s="257" t="s">
        <v>131</v>
      </c>
      <c r="F191" s="257" t="s">
        <v>287</v>
      </c>
      <c r="G191" s="191"/>
      <c r="H191" s="191"/>
      <c r="I191" s="194"/>
      <c r="J191" s="258">
        <f>BK191</f>
        <v>0</v>
      </c>
      <c r="K191" s="191"/>
      <c r="L191" s="196"/>
      <c r="M191" s="197"/>
      <c r="N191" s="198"/>
      <c r="O191" s="198"/>
      <c r="P191" s="199">
        <f>SUM(P192:P199)</f>
        <v>0</v>
      </c>
      <c r="Q191" s="198"/>
      <c r="R191" s="199">
        <f>SUM(R192:R199)</f>
        <v>5.5888360000000006</v>
      </c>
      <c r="S191" s="198"/>
      <c r="T191" s="20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1" t="s">
        <v>77</v>
      </c>
      <c r="AT191" s="202" t="s">
        <v>68</v>
      </c>
      <c r="AU191" s="202" t="s">
        <v>77</v>
      </c>
      <c r="AY191" s="201" t="s">
        <v>113</v>
      </c>
      <c r="BK191" s="203">
        <f>SUM(BK192:BK199)</f>
        <v>0</v>
      </c>
    </row>
    <row r="192" s="2" customFormat="1" ht="21.75" customHeight="1">
      <c r="A192" s="39"/>
      <c r="B192" s="40"/>
      <c r="C192" s="204" t="s">
        <v>288</v>
      </c>
      <c r="D192" s="204" t="s">
        <v>114</v>
      </c>
      <c r="E192" s="205" t="s">
        <v>289</v>
      </c>
      <c r="F192" s="206" t="s">
        <v>290</v>
      </c>
      <c r="G192" s="207" t="s">
        <v>147</v>
      </c>
      <c r="H192" s="208">
        <v>2.6000000000000001</v>
      </c>
      <c r="I192" s="209"/>
      <c r="J192" s="210">
        <f>ROUND(I192*H192,2)</f>
        <v>0</v>
      </c>
      <c r="K192" s="211"/>
      <c r="L192" s="45"/>
      <c r="M192" s="212" t="s">
        <v>19</v>
      </c>
      <c r="N192" s="213" t="s">
        <v>40</v>
      </c>
      <c r="O192" s="85"/>
      <c r="P192" s="214">
        <f>O192*H192</f>
        <v>0</v>
      </c>
      <c r="Q192" s="214">
        <v>1.78636</v>
      </c>
      <c r="R192" s="214">
        <f>Q192*H192</f>
        <v>4.6445360000000004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118</v>
      </c>
      <c r="AT192" s="216" t="s">
        <v>114</v>
      </c>
      <c r="AU192" s="216" t="s">
        <v>79</v>
      </c>
      <c r="AY192" s="18" t="s">
        <v>113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77</v>
      </c>
      <c r="BK192" s="217">
        <f>ROUND(I192*H192,2)</f>
        <v>0</v>
      </c>
      <c r="BL192" s="18" t="s">
        <v>118</v>
      </c>
      <c r="BM192" s="216" t="s">
        <v>291</v>
      </c>
    </row>
    <row r="193" s="2" customFormat="1">
      <c r="A193" s="39"/>
      <c r="B193" s="40"/>
      <c r="C193" s="41"/>
      <c r="D193" s="218" t="s">
        <v>120</v>
      </c>
      <c r="E193" s="41"/>
      <c r="F193" s="219" t="s">
        <v>292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120</v>
      </c>
      <c r="AU193" s="18" t="s">
        <v>79</v>
      </c>
    </row>
    <row r="194" s="13" customFormat="1">
      <c r="A194" s="13"/>
      <c r="B194" s="223"/>
      <c r="C194" s="224"/>
      <c r="D194" s="225" t="s">
        <v>122</v>
      </c>
      <c r="E194" s="226" t="s">
        <v>19</v>
      </c>
      <c r="F194" s="227" t="s">
        <v>293</v>
      </c>
      <c r="G194" s="224"/>
      <c r="H194" s="228">
        <v>2.6000000000000001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122</v>
      </c>
      <c r="AU194" s="234" t="s">
        <v>79</v>
      </c>
      <c r="AV194" s="13" t="s">
        <v>79</v>
      </c>
      <c r="AW194" s="13" t="s">
        <v>31</v>
      </c>
      <c r="AX194" s="13" t="s">
        <v>77</v>
      </c>
      <c r="AY194" s="234" t="s">
        <v>113</v>
      </c>
    </row>
    <row r="195" s="2" customFormat="1" ht="16.5" customHeight="1">
      <c r="A195" s="39"/>
      <c r="B195" s="40"/>
      <c r="C195" s="246" t="s">
        <v>294</v>
      </c>
      <c r="D195" s="246" t="s">
        <v>190</v>
      </c>
      <c r="E195" s="247" t="s">
        <v>295</v>
      </c>
      <c r="F195" s="248" t="s">
        <v>296</v>
      </c>
      <c r="G195" s="249" t="s">
        <v>134</v>
      </c>
      <c r="H195" s="250">
        <v>13.300000000000001</v>
      </c>
      <c r="I195" s="251"/>
      <c r="J195" s="252">
        <f>ROUND(I195*H195,2)</f>
        <v>0</v>
      </c>
      <c r="K195" s="253"/>
      <c r="L195" s="254"/>
      <c r="M195" s="255" t="s">
        <v>19</v>
      </c>
      <c r="N195" s="256" t="s">
        <v>40</v>
      </c>
      <c r="O195" s="85"/>
      <c r="P195" s="214">
        <f>O195*H195</f>
        <v>0</v>
      </c>
      <c r="Q195" s="214">
        <v>0.070999999999999994</v>
      </c>
      <c r="R195" s="214">
        <f>Q195*H195</f>
        <v>0.94429999999999992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167</v>
      </c>
      <c r="AT195" s="216" t="s">
        <v>190</v>
      </c>
      <c r="AU195" s="216" t="s">
        <v>79</v>
      </c>
      <c r="AY195" s="18" t="s">
        <v>113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77</v>
      </c>
      <c r="BK195" s="217">
        <f>ROUND(I195*H195,2)</f>
        <v>0</v>
      </c>
      <c r="BL195" s="18" t="s">
        <v>118</v>
      </c>
      <c r="BM195" s="216" t="s">
        <v>297</v>
      </c>
    </row>
    <row r="196" s="13" customFormat="1">
      <c r="A196" s="13"/>
      <c r="B196" s="223"/>
      <c r="C196" s="224"/>
      <c r="D196" s="225" t="s">
        <v>122</v>
      </c>
      <c r="E196" s="226" t="s">
        <v>19</v>
      </c>
      <c r="F196" s="227" t="s">
        <v>298</v>
      </c>
      <c r="G196" s="224"/>
      <c r="H196" s="228">
        <v>13.300000000000001</v>
      </c>
      <c r="I196" s="229"/>
      <c r="J196" s="224"/>
      <c r="K196" s="224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122</v>
      </c>
      <c r="AU196" s="234" t="s">
        <v>79</v>
      </c>
      <c r="AV196" s="13" t="s">
        <v>79</v>
      </c>
      <c r="AW196" s="13" t="s">
        <v>31</v>
      </c>
      <c r="AX196" s="13" t="s">
        <v>77</v>
      </c>
      <c r="AY196" s="234" t="s">
        <v>113</v>
      </c>
    </row>
    <row r="197" s="2" customFormat="1" ht="21.75" customHeight="1">
      <c r="A197" s="39"/>
      <c r="B197" s="40"/>
      <c r="C197" s="204" t="s">
        <v>299</v>
      </c>
      <c r="D197" s="204" t="s">
        <v>114</v>
      </c>
      <c r="E197" s="205" t="s">
        <v>300</v>
      </c>
      <c r="F197" s="206" t="s">
        <v>301</v>
      </c>
      <c r="G197" s="207" t="s">
        <v>147</v>
      </c>
      <c r="H197" s="208">
        <v>131.971</v>
      </c>
      <c r="I197" s="209"/>
      <c r="J197" s="210">
        <f>ROUND(I197*H197,2)</f>
        <v>0</v>
      </c>
      <c r="K197" s="211"/>
      <c r="L197" s="45"/>
      <c r="M197" s="212" t="s">
        <v>19</v>
      </c>
      <c r="N197" s="213" t="s">
        <v>40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118</v>
      </c>
      <c r="AT197" s="216" t="s">
        <v>114</v>
      </c>
      <c r="AU197" s="216" t="s">
        <v>79</v>
      </c>
      <c r="AY197" s="18" t="s">
        <v>113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77</v>
      </c>
      <c r="BK197" s="217">
        <f>ROUND(I197*H197,2)</f>
        <v>0</v>
      </c>
      <c r="BL197" s="18" t="s">
        <v>118</v>
      </c>
      <c r="BM197" s="216" t="s">
        <v>302</v>
      </c>
    </row>
    <row r="198" s="2" customFormat="1">
      <c r="A198" s="39"/>
      <c r="B198" s="40"/>
      <c r="C198" s="41"/>
      <c r="D198" s="218" t="s">
        <v>120</v>
      </c>
      <c r="E198" s="41"/>
      <c r="F198" s="219" t="s">
        <v>303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120</v>
      </c>
      <c r="AU198" s="18" t="s">
        <v>79</v>
      </c>
    </row>
    <row r="199" s="13" customFormat="1">
      <c r="A199" s="13"/>
      <c r="B199" s="223"/>
      <c r="C199" s="224"/>
      <c r="D199" s="225" t="s">
        <v>122</v>
      </c>
      <c r="E199" s="226" t="s">
        <v>19</v>
      </c>
      <c r="F199" s="227" t="s">
        <v>304</v>
      </c>
      <c r="G199" s="224"/>
      <c r="H199" s="228">
        <v>131.971</v>
      </c>
      <c r="I199" s="229"/>
      <c r="J199" s="224"/>
      <c r="K199" s="224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122</v>
      </c>
      <c r="AU199" s="234" t="s">
        <v>79</v>
      </c>
      <c r="AV199" s="13" t="s">
        <v>79</v>
      </c>
      <c r="AW199" s="13" t="s">
        <v>31</v>
      </c>
      <c r="AX199" s="13" t="s">
        <v>77</v>
      </c>
      <c r="AY199" s="234" t="s">
        <v>113</v>
      </c>
    </row>
    <row r="200" s="12" customFormat="1" ht="22.8" customHeight="1">
      <c r="A200" s="12"/>
      <c r="B200" s="190"/>
      <c r="C200" s="191"/>
      <c r="D200" s="192" t="s">
        <v>68</v>
      </c>
      <c r="E200" s="257" t="s">
        <v>118</v>
      </c>
      <c r="F200" s="257" t="s">
        <v>305</v>
      </c>
      <c r="G200" s="191"/>
      <c r="H200" s="191"/>
      <c r="I200" s="194"/>
      <c r="J200" s="258">
        <f>BK200</f>
        <v>0</v>
      </c>
      <c r="K200" s="191"/>
      <c r="L200" s="196"/>
      <c r="M200" s="197"/>
      <c r="N200" s="198"/>
      <c r="O200" s="198"/>
      <c r="P200" s="199">
        <f>SUM(P201:P220)</f>
        <v>0</v>
      </c>
      <c r="Q200" s="198"/>
      <c r="R200" s="199">
        <f>SUM(R201:R220)</f>
        <v>114.61343875200001</v>
      </c>
      <c r="S200" s="198"/>
      <c r="T200" s="200">
        <f>SUM(T201:T220)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1" t="s">
        <v>77</v>
      </c>
      <c r="AT200" s="202" t="s">
        <v>68</v>
      </c>
      <c r="AU200" s="202" t="s">
        <v>77</v>
      </c>
      <c r="AY200" s="201" t="s">
        <v>113</v>
      </c>
      <c r="BK200" s="203">
        <f>SUM(BK201:BK220)</f>
        <v>0</v>
      </c>
    </row>
    <row r="201" s="2" customFormat="1" ht="16.5" customHeight="1">
      <c r="A201" s="39"/>
      <c r="B201" s="40"/>
      <c r="C201" s="204" t="s">
        <v>306</v>
      </c>
      <c r="D201" s="204" t="s">
        <v>114</v>
      </c>
      <c r="E201" s="205" t="s">
        <v>307</v>
      </c>
      <c r="F201" s="206" t="s">
        <v>308</v>
      </c>
      <c r="G201" s="207" t="s">
        <v>134</v>
      </c>
      <c r="H201" s="208">
        <v>54</v>
      </c>
      <c r="I201" s="209"/>
      <c r="J201" s="210">
        <f>ROUND(I201*H201,2)</f>
        <v>0</v>
      </c>
      <c r="K201" s="211"/>
      <c r="L201" s="45"/>
      <c r="M201" s="212" t="s">
        <v>19</v>
      </c>
      <c r="N201" s="213" t="s">
        <v>40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118</v>
      </c>
      <c r="AT201" s="216" t="s">
        <v>114</v>
      </c>
      <c r="AU201" s="216" t="s">
        <v>79</v>
      </c>
      <c r="AY201" s="18" t="s">
        <v>113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77</v>
      </c>
      <c r="BK201" s="217">
        <f>ROUND(I201*H201,2)</f>
        <v>0</v>
      </c>
      <c r="BL201" s="18" t="s">
        <v>118</v>
      </c>
      <c r="BM201" s="216" t="s">
        <v>309</v>
      </c>
    </row>
    <row r="202" s="13" customFormat="1">
      <c r="A202" s="13"/>
      <c r="B202" s="223"/>
      <c r="C202" s="224"/>
      <c r="D202" s="225" t="s">
        <v>122</v>
      </c>
      <c r="E202" s="226" t="s">
        <v>19</v>
      </c>
      <c r="F202" s="227" t="s">
        <v>310</v>
      </c>
      <c r="G202" s="224"/>
      <c r="H202" s="228">
        <v>54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122</v>
      </c>
      <c r="AU202" s="234" t="s">
        <v>79</v>
      </c>
      <c r="AV202" s="13" t="s">
        <v>79</v>
      </c>
      <c r="AW202" s="13" t="s">
        <v>31</v>
      </c>
      <c r="AX202" s="13" t="s">
        <v>77</v>
      </c>
      <c r="AY202" s="234" t="s">
        <v>113</v>
      </c>
    </row>
    <row r="203" s="2" customFormat="1" ht="16.5" customHeight="1">
      <c r="A203" s="39"/>
      <c r="B203" s="40"/>
      <c r="C203" s="204" t="s">
        <v>311</v>
      </c>
      <c r="D203" s="204" t="s">
        <v>114</v>
      </c>
      <c r="E203" s="205" t="s">
        <v>312</v>
      </c>
      <c r="F203" s="206" t="s">
        <v>313</v>
      </c>
      <c r="G203" s="207" t="s">
        <v>314</v>
      </c>
      <c r="H203" s="208">
        <v>1</v>
      </c>
      <c r="I203" s="209"/>
      <c r="J203" s="210">
        <f>ROUND(I203*H203,2)</f>
        <v>0</v>
      </c>
      <c r="K203" s="211"/>
      <c r="L203" s="45"/>
      <c r="M203" s="212" t="s">
        <v>19</v>
      </c>
      <c r="N203" s="213" t="s">
        <v>40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118</v>
      </c>
      <c r="AT203" s="216" t="s">
        <v>114</v>
      </c>
      <c r="AU203" s="216" t="s">
        <v>79</v>
      </c>
      <c r="AY203" s="18" t="s">
        <v>113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77</v>
      </c>
      <c r="BK203" s="217">
        <f>ROUND(I203*H203,2)</f>
        <v>0</v>
      </c>
      <c r="BL203" s="18" t="s">
        <v>118</v>
      </c>
      <c r="BM203" s="216" t="s">
        <v>315</v>
      </c>
    </row>
    <row r="204" s="13" customFormat="1">
      <c r="A204" s="13"/>
      <c r="B204" s="223"/>
      <c r="C204" s="224"/>
      <c r="D204" s="225" t="s">
        <v>122</v>
      </c>
      <c r="E204" s="226" t="s">
        <v>19</v>
      </c>
      <c r="F204" s="227" t="s">
        <v>316</v>
      </c>
      <c r="G204" s="224"/>
      <c r="H204" s="228">
        <v>1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122</v>
      </c>
      <c r="AU204" s="234" t="s">
        <v>79</v>
      </c>
      <c r="AV204" s="13" t="s">
        <v>79</v>
      </c>
      <c r="AW204" s="13" t="s">
        <v>31</v>
      </c>
      <c r="AX204" s="13" t="s">
        <v>77</v>
      </c>
      <c r="AY204" s="234" t="s">
        <v>113</v>
      </c>
    </row>
    <row r="205" s="2" customFormat="1" ht="21.75" customHeight="1">
      <c r="A205" s="39"/>
      <c r="B205" s="40"/>
      <c r="C205" s="204" t="s">
        <v>317</v>
      </c>
      <c r="D205" s="204" t="s">
        <v>114</v>
      </c>
      <c r="E205" s="205" t="s">
        <v>318</v>
      </c>
      <c r="F205" s="206" t="s">
        <v>319</v>
      </c>
      <c r="G205" s="207" t="s">
        <v>117</v>
      </c>
      <c r="H205" s="208">
        <v>139.01599999999999</v>
      </c>
      <c r="I205" s="209"/>
      <c r="J205" s="210">
        <f>ROUND(I205*H205,2)</f>
        <v>0</v>
      </c>
      <c r="K205" s="211"/>
      <c r="L205" s="45"/>
      <c r="M205" s="212" t="s">
        <v>19</v>
      </c>
      <c r="N205" s="213" t="s">
        <v>40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118</v>
      </c>
      <c r="AT205" s="216" t="s">
        <v>114</v>
      </c>
      <c r="AU205" s="216" t="s">
        <v>79</v>
      </c>
      <c r="AY205" s="18" t="s">
        <v>113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77</v>
      </c>
      <c r="BK205" s="217">
        <f>ROUND(I205*H205,2)</f>
        <v>0</v>
      </c>
      <c r="BL205" s="18" t="s">
        <v>118</v>
      </c>
      <c r="BM205" s="216" t="s">
        <v>320</v>
      </c>
    </row>
    <row r="206" s="2" customFormat="1">
      <c r="A206" s="39"/>
      <c r="B206" s="40"/>
      <c r="C206" s="41"/>
      <c r="D206" s="218" t="s">
        <v>120</v>
      </c>
      <c r="E206" s="41"/>
      <c r="F206" s="219" t="s">
        <v>321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120</v>
      </c>
      <c r="AU206" s="18" t="s">
        <v>79</v>
      </c>
    </row>
    <row r="207" s="13" customFormat="1">
      <c r="A207" s="13"/>
      <c r="B207" s="223"/>
      <c r="C207" s="224"/>
      <c r="D207" s="225" t="s">
        <v>122</v>
      </c>
      <c r="E207" s="226" t="s">
        <v>19</v>
      </c>
      <c r="F207" s="227" t="s">
        <v>322</v>
      </c>
      <c r="G207" s="224"/>
      <c r="H207" s="228">
        <v>4.7999999999999998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122</v>
      </c>
      <c r="AU207" s="234" t="s">
        <v>79</v>
      </c>
      <c r="AV207" s="13" t="s">
        <v>79</v>
      </c>
      <c r="AW207" s="13" t="s">
        <v>31</v>
      </c>
      <c r="AX207" s="13" t="s">
        <v>69</v>
      </c>
      <c r="AY207" s="234" t="s">
        <v>113</v>
      </c>
    </row>
    <row r="208" s="13" customFormat="1">
      <c r="A208" s="13"/>
      <c r="B208" s="223"/>
      <c r="C208" s="224"/>
      <c r="D208" s="225" t="s">
        <v>122</v>
      </c>
      <c r="E208" s="226" t="s">
        <v>19</v>
      </c>
      <c r="F208" s="227" t="s">
        <v>323</v>
      </c>
      <c r="G208" s="224"/>
      <c r="H208" s="228">
        <v>39.200000000000003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122</v>
      </c>
      <c r="AU208" s="234" t="s">
        <v>79</v>
      </c>
      <c r="AV208" s="13" t="s">
        <v>79</v>
      </c>
      <c r="AW208" s="13" t="s">
        <v>31</v>
      </c>
      <c r="AX208" s="13" t="s">
        <v>69</v>
      </c>
      <c r="AY208" s="234" t="s">
        <v>113</v>
      </c>
    </row>
    <row r="209" s="13" customFormat="1">
      <c r="A209" s="13"/>
      <c r="B209" s="223"/>
      <c r="C209" s="224"/>
      <c r="D209" s="225" t="s">
        <v>122</v>
      </c>
      <c r="E209" s="226" t="s">
        <v>19</v>
      </c>
      <c r="F209" s="227" t="s">
        <v>324</v>
      </c>
      <c r="G209" s="224"/>
      <c r="H209" s="228">
        <v>14.91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122</v>
      </c>
      <c r="AU209" s="234" t="s">
        <v>79</v>
      </c>
      <c r="AV209" s="13" t="s">
        <v>79</v>
      </c>
      <c r="AW209" s="13" t="s">
        <v>31</v>
      </c>
      <c r="AX209" s="13" t="s">
        <v>69</v>
      </c>
      <c r="AY209" s="234" t="s">
        <v>113</v>
      </c>
    </row>
    <row r="210" s="13" customFormat="1">
      <c r="A210" s="13"/>
      <c r="B210" s="223"/>
      <c r="C210" s="224"/>
      <c r="D210" s="225" t="s">
        <v>122</v>
      </c>
      <c r="E210" s="226" t="s">
        <v>19</v>
      </c>
      <c r="F210" s="227" t="s">
        <v>325</v>
      </c>
      <c r="G210" s="224"/>
      <c r="H210" s="228">
        <v>80.105999999999995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122</v>
      </c>
      <c r="AU210" s="234" t="s">
        <v>79</v>
      </c>
      <c r="AV210" s="13" t="s">
        <v>79</v>
      </c>
      <c r="AW210" s="13" t="s">
        <v>31</v>
      </c>
      <c r="AX210" s="13" t="s">
        <v>69</v>
      </c>
      <c r="AY210" s="234" t="s">
        <v>113</v>
      </c>
    </row>
    <row r="211" s="14" customFormat="1">
      <c r="A211" s="14"/>
      <c r="B211" s="235"/>
      <c r="C211" s="236"/>
      <c r="D211" s="225" t="s">
        <v>122</v>
      </c>
      <c r="E211" s="237" t="s">
        <v>19</v>
      </c>
      <c r="F211" s="238" t="s">
        <v>125</v>
      </c>
      <c r="G211" s="236"/>
      <c r="H211" s="239">
        <v>139.01599999999999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122</v>
      </c>
      <c r="AU211" s="245" t="s">
        <v>79</v>
      </c>
      <c r="AV211" s="14" t="s">
        <v>118</v>
      </c>
      <c r="AW211" s="14" t="s">
        <v>31</v>
      </c>
      <c r="AX211" s="14" t="s">
        <v>77</v>
      </c>
      <c r="AY211" s="245" t="s">
        <v>113</v>
      </c>
    </row>
    <row r="212" s="2" customFormat="1" ht="24.15" customHeight="1">
      <c r="A212" s="39"/>
      <c r="B212" s="40"/>
      <c r="C212" s="204" t="s">
        <v>326</v>
      </c>
      <c r="D212" s="204" t="s">
        <v>114</v>
      </c>
      <c r="E212" s="205" t="s">
        <v>327</v>
      </c>
      <c r="F212" s="206" t="s">
        <v>328</v>
      </c>
      <c r="G212" s="207" t="s">
        <v>117</v>
      </c>
      <c r="H212" s="208">
        <v>99.816000000000002</v>
      </c>
      <c r="I212" s="209"/>
      <c r="J212" s="210">
        <f>ROUND(I212*H212,2)</f>
        <v>0</v>
      </c>
      <c r="K212" s="211"/>
      <c r="L212" s="45"/>
      <c r="M212" s="212" t="s">
        <v>19</v>
      </c>
      <c r="N212" s="213" t="s">
        <v>40</v>
      </c>
      <c r="O212" s="85"/>
      <c r="P212" s="214">
        <f>O212*H212</f>
        <v>0</v>
      </c>
      <c r="Q212" s="214">
        <v>0.74327200000000004</v>
      </c>
      <c r="R212" s="214">
        <f>Q212*H212</f>
        <v>74.190437952000011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118</v>
      </c>
      <c r="AT212" s="216" t="s">
        <v>114</v>
      </c>
      <c r="AU212" s="216" t="s">
        <v>79</v>
      </c>
      <c r="AY212" s="18" t="s">
        <v>113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77</v>
      </c>
      <c r="BK212" s="217">
        <f>ROUND(I212*H212,2)</f>
        <v>0</v>
      </c>
      <c r="BL212" s="18" t="s">
        <v>118</v>
      </c>
      <c r="BM212" s="216" t="s">
        <v>329</v>
      </c>
    </row>
    <row r="213" s="2" customFormat="1">
      <c r="A213" s="39"/>
      <c r="B213" s="40"/>
      <c r="C213" s="41"/>
      <c r="D213" s="218" t="s">
        <v>120</v>
      </c>
      <c r="E213" s="41"/>
      <c r="F213" s="219" t="s">
        <v>330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120</v>
      </c>
      <c r="AU213" s="18" t="s">
        <v>79</v>
      </c>
    </row>
    <row r="214" s="13" customFormat="1">
      <c r="A214" s="13"/>
      <c r="B214" s="223"/>
      <c r="C214" s="224"/>
      <c r="D214" s="225" t="s">
        <v>122</v>
      </c>
      <c r="E214" s="226" t="s">
        <v>19</v>
      </c>
      <c r="F214" s="227" t="s">
        <v>322</v>
      </c>
      <c r="G214" s="224"/>
      <c r="H214" s="228">
        <v>4.7999999999999998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122</v>
      </c>
      <c r="AU214" s="234" t="s">
        <v>79</v>
      </c>
      <c r="AV214" s="13" t="s">
        <v>79</v>
      </c>
      <c r="AW214" s="13" t="s">
        <v>31</v>
      </c>
      <c r="AX214" s="13" t="s">
        <v>69</v>
      </c>
      <c r="AY214" s="234" t="s">
        <v>113</v>
      </c>
    </row>
    <row r="215" s="13" customFormat="1">
      <c r="A215" s="13"/>
      <c r="B215" s="223"/>
      <c r="C215" s="224"/>
      <c r="D215" s="225" t="s">
        <v>122</v>
      </c>
      <c r="E215" s="226" t="s">
        <v>19</v>
      </c>
      <c r="F215" s="227" t="s">
        <v>324</v>
      </c>
      <c r="G215" s="224"/>
      <c r="H215" s="228">
        <v>14.91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122</v>
      </c>
      <c r="AU215" s="234" t="s">
        <v>79</v>
      </c>
      <c r="AV215" s="13" t="s">
        <v>79</v>
      </c>
      <c r="AW215" s="13" t="s">
        <v>31</v>
      </c>
      <c r="AX215" s="13" t="s">
        <v>69</v>
      </c>
      <c r="AY215" s="234" t="s">
        <v>113</v>
      </c>
    </row>
    <row r="216" s="13" customFormat="1">
      <c r="A216" s="13"/>
      <c r="B216" s="223"/>
      <c r="C216" s="224"/>
      <c r="D216" s="225" t="s">
        <v>122</v>
      </c>
      <c r="E216" s="226" t="s">
        <v>19</v>
      </c>
      <c r="F216" s="227" t="s">
        <v>325</v>
      </c>
      <c r="G216" s="224"/>
      <c r="H216" s="228">
        <v>80.105999999999995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122</v>
      </c>
      <c r="AU216" s="234" t="s">
        <v>79</v>
      </c>
      <c r="AV216" s="13" t="s">
        <v>79</v>
      </c>
      <c r="AW216" s="13" t="s">
        <v>31</v>
      </c>
      <c r="AX216" s="13" t="s">
        <v>69</v>
      </c>
      <c r="AY216" s="234" t="s">
        <v>113</v>
      </c>
    </row>
    <row r="217" s="14" customFormat="1">
      <c r="A217" s="14"/>
      <c r="B217" s="235"/>
      <c r="C217" s="236"/>
      <c r="D217" s="225" t="s">
        <v>122</v>
      </c>
      <c r="E217" s="237" t="s">
        <v>19</v>
      </c>
      <c r="F217" s="238" t="s">
        <v>125</v>
      </c>
      <c r="G217" s="236"/>
      <c r="H217" s="239">
        <v>99.816000000000002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122</v>
      </c>
      <c r="AU217" s="245" t="s">
        <v>79</v>
      </c>
      <c r="AV217" s="14" t="s">
        <v>118</v>
      </c>
      <c r="AW217" s="14" t="s">
        <v>31</v>
      </c>
      <c r="AX217" s="14" t="s">
        <v>77</v>
      </c>
      <c r="AY217" s="245" t="s">
        <v>113</v>
      </c>
    </row>
    <row r="218" s="2" customFormat="1" ht="24.15" customHeight="1">
      <c r="A218" s="39"/>
      <c r="B218" s="40"/>
      <c r="C218" s="204" t="s">
        <v>331</v>
      </c>
      <c r="D218" s="204" t="s">
        <v>114</v>
      </c>
      <c r="E218" s="205" t="s">
        <v>332</v>
      </c>
      <c r="F218" s="206" t="s">
        <v>333</v>
      </c>
      <c r="G218" s="207" t="s">
        <v>117</v>
      </c>
      <c r="H218" s="208">
        <v>39.200000000000003</v>
      </c>
      <c r="I218" s="209"/>
      <c r="J218" s="210">
        <f>ROUND(I218*H218,2)</f>
        <v>0</v>
      </c>
      <c r="K218" s="211"/>
      <c r="L218" s="45"/>
      <c r="M218" s="212" t="s">
        <v>19</v>
      </c>
      <c r="N218" s="213" t="s">
        <v>40</v>
      </c>
      <c r="O218" s="85"/>
      <c r="P218" s="214">
        <f>O218*H218</f>
        <v>0</v>
      </c>
      <c r="Q218" s="214">
        <v>1.031199</v>
      </c>
      <c r="R218" s="214">
        <f>Q218*H218</f>
        <v>40.423000800000004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118</v>
      </c>
      <c r="AT218" s="216" t="s">
        <v>114</v>
      </c>
      <c r="AU218" s="216" t="s">
        <v>79</v>
      </c>
      <c r="AY218" s="18" t="s">
        <v>113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77</v>
      </c>
      <c r="BK218" s="217">
        <f>ROUND(I218*H218,2)</f>
        <v>0</v>
      </c>
      <c r="BL218" s="18" t="s">
        <v>118</v>
      </c>
      <c r="BM218" s="216" t="s">
        <v>334</v>
      </c>
    </row>
    <row r="219" s="2" customFormat="1">
      <c r="A219" s="39"/>
      <c r="B219" s="40"/>
      <c r="C219" s="41"/>
      <c r="D219" s="218" t="s">
        <v>120</v>
      </c>
      <c r="E219" s="41"/>
      <c r="F219" s="219" t="s">
        <v>335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120</v>
      </c>
      <c r="AU219" s="18" t="s">
        <v>79</v>
      </c>
    </row>
    <row r="220" s="13" customFormat="1">
      <c r="A220" s="13"/>
      <c r="B220" s="223"/>
      <c r="C220" s="224"/>
      <c r="D220" s="225" t="s">
        <v>122</v>
      </c>
      <c r="E220" s="226" t="s">
        <v>19</v>
      </c>
      <c r="F220" s="227" t="s">
        <v>323</v>
      </c>
      <c r="G220" s="224"/>
      <c r="H220" s="228">
        <v>39.200000000000003</v>
      </c>
      <c r="I220" s="229"/>
      <c r="J220" s="224"/>
      <c r="K220" s="224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122</v>
      </c>
      <c r="AU220" s="234" t="s">
        <v>79</v>
      </c>
      <c r="AV220" s="13" t="s">
        <v>79</v>
      </c>
      <c r="AW220" s="13" t="s">
        <v>31</v>
      </c>
      <c r="AX220" s="13" t="s">
        <v>77</v>
      </c>
      <c r="AY220" s="234" t="s">
        <v>113</v>
      </c>
    </row>
    <row r="221" s="12" customFormat="1" ht="22.8" customHeight="1">
      <c r="A221" s="12"/>
      <c r="B221" s="190"/>
      <c r="C221" s="191"/>
      <c r="D221" s="192" t="s">
        <v>68</v>
      </c>
      <c r="E221" s="257" t="s">
        <v>152</v>
      </c>
      <c r="F221" s="257" t="s">
        <v>336</v>
      </c>
      <c r="G221" s="191"/>
      <c r="H221" s="191"/>
      <c r="I221" s="194"/>
      <c r="J221" s="258">
        <f>BK221</f>
        <v>0</v>
      </c>
      <c r="K221" s="191"/>
      <c r="L221" s="196"/>
      <c r="M221" s="197"/>
      <c r="N221" s="198"/>
      <c r="O221" s="198"/>
      <c r="P221" s="199">
        <f>SUM(P222:P227)</f>
        <v>0</v>
      </c>
      <c r="Q221" s="198"/>
      <c r="R221" s="199">
        <f>SUM(R222:R227)</f>
        <v>0.70192661700000003</v>
      </c>
      <c r="S221" s="198"/>
      <c r="T221" s="200">
        <f>SUM(T222:T227)</f>
        <v>0.75074999999999992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77</v>
      </c>
      <c r="AT221" s="202" t="s">
        <v>68</v>
      </c>
      <c r="AU221" s="202" t="s">
        <v>77</v>
      </c>
      <c r="AY221" s="201" t="s">
        <v>113</v>
      </c>
      <c r="BK221" s="203">
        <f>SUM(BK222:BK227)</f>
        <v>0</v>
      </c>
    </row>
    <row r="222" s="2" customFormat="1" ht="24.15" customHeight="1">
      <c r="A222" s="39"/>
      <c r="B222" s="40"/>
      <c r="C222" s="204" t="s">
        <v>337</v>
      </c>
      <c r="D222" s="204" t="s">
        <v>114</v>
      </c>
      <c r="E222" s="205" t="s">
        <v>338</v>
      </c>
      <c r="F222" s="206" t="s">
        <v>339</v>
      </c>
      <c r="G222" s="207" t="s">
        <v>117</v>
      </c>
      <c r="H222" s="208">
        <v>10.01</v>
      </c>
      <c r="I222" s="209"/>
      <c r="J222" s="210">
        <f>ROUND(I222*H222,2)</f>
        <v>0</v>
      </c>
      <c r="K222" s="211"/>
      <c r="L222" s="45"/>
      <c r="M222" s="212" t="s">
        <v>19</v>
      </c>
      <c r="N222" s="213" t="s">
        <v>40</v>
      </c>
      <c r="O222" s="85"/>
      <c r="P222" s="214">
        <f>O222*H222</f>
        <v>0</v>
      </c>
      <c r="Q222" s="214">
        <v>0.066961699999999999</v>
      </c>
      <c r="R222" s="214">
        <f>Q222*H222</f>
        <v>0.67028661700000003</v>
      </c>
      <c r="S222" s="214">
        <v>0.074999999999999997</v>
      </c>
      <c r="T222" s="215">
        <f>S222*H222</f>
        <v>0.75074999999999992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118</v>
      </c>
      <c r="AT222" s="216" t="s">
        <v>114</v>
      </c>
      <c r="AU222" s="216" t="s">
        <v>79</v>
      </c>
      <c r="AY222" s="18" t="s">
        <v>113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77</v>
      </c>
      <c r="BK222" s="217">
        <f>ROUND(I222*H222,2)</f>
        <v>0</v>
      </c>
      <c r="BL222" s="18" t="s">
        <v>118</v>
      </c>
      <c r="BM222" s="216" t="s">
        <v>340</v>
      </c>
    </row>
    <row r="223" s="2" customFormat="1">
      <c r="A223" s="39"/>
      <c r="B223" s="40"/>
      <c r="C223" s="41"/>
      <c r="D223" s="218" t="s">
        <v>120</v>
      </c>
      <c r="E223" s="41"/>
      <c r="F223" s="219" t="s">
        <v>341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120</v>
      </c>
      <c r="AU223" s="18" t="s">
        <v>79</v>
      </c>
    </row>
    <row r="224" s="13" customFormat="1">
      <c r="A224" s="13"/>
      <c r="B224" s="223"/>
      <c r="C224" s="224"/>
      <c r="D224" s="225" t="s">
        <v>122</v>
      </c>
      <c r="E224" s="226" t="s">
        <v>19</v>
      </c>
      <c r="F224" s="227" t="s">
        <v>342</v>
      </c>
      <c r="G224" s="224"/>
      <c r="H224" s="228">
        <v>10.01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122</v>
      </c>
      <c r="AU224" s="234" t="s">
        <v>79</v>
      </c>
      <c r="AV224" s="13" t="s">
        <v>79</v>
      </c>
      <c r="AW224" s="13" t="s">
        <v>31</v>
      </c>
      <c r="AX224" s="13" t="s">
        <v>77</v>
      </c>
      <c r="AY224" s="234" t="s">
        <v>113</v>
      </c>
    </row>
    <row r="225" s="2" customFormat="1" ht="16.5" customHeight="1">
      <c r="A225" s="39"/>
      <c r="B225" s="40"/>
      <c r="C225" s="204" t="s">
        <v>343</v>
      </c>
      <c r="D225" s="204" t="s">
        <v>114</v>
      </c>
      <c r="E225" s="205" t="s">
        <v>344</v>
      </c>
      <c r="F225" s="206" t="s">
        <v>345</v>
      </c>
      <c r="G225" s="207" t="s">
        <v>205</v>
      </c>
      <c r="H225" s="208">
        <v>226</v>
      </c>
      <c r="I225" s="209"/>
      <c r="J225" s="210">
        <f>ROUND(I225*H225,2)</f>
        <v>0</v>
      </c>
      <c r="K225" s="211"/>
      <c r="L225" s="45"/>
      <c r="M225" s="212" t="s">
        <v>19</v>
      </c>
      <c r="N225" s="213" t="s">
        <v>40</v>
      </c>
      <c r="O225" s="85"/>
      <c r="P225" s="214">
        <f>O225*H225</f>
        <v>0</v>
      </c>
      <c r="Q225" s="214">
        <v>0.00013999999999999999</v>
      </c>
      <c r="R225" s="214">
        <f>Q225*H225</f>
        <v>0.031639999999999995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118</v>
      </c>
      <c r="AT225" s="216" t="s">
        <v>114</v>
      </c>
      <c r="AU225" s="216" t="s">
        <v>79</v>
      </c>
      <c r="AY225" s="18" t="s">
        <v>113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77</v>
      </c>
      <c r="BK225" s="217">
        <f>ROUND(I225*H225,2)</f>
        <v>0</v>
      </c>
      <c r="BL225" s="18" t="s">
        <v>118</v>
      </c>
      <c r="BM225" s="216" t="s">
        <v>346</v>
      </c>
    </row>
    <row r="226" s="2" customFormat="1">
      <c r="A226" s="39"/>
      <c r="B226" s="40"/>
      <c r="C226" s="41"/>
      <c r="D226" s="218" t="s">
        <v>120</v>
      </c>
      <c r="E226" s="41"/>
      <c r="F226" s="219" t="s">
        <v>347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120</v>
      </c>
      <c r="AU226" s="18" t="s">
        <v>79</v>
      </c>
    </row>
    <row r="227" s="13" customFormat="1">
      <c r="A227" s="13"/>
      <c r="B227" s="223"/>
      <c r="C227" s="224"/>
      <c r="D227" s="225" t="s">
        <v>122</v>
      </c>
      <c r="E227" s="226" t="s">
        <v>19</v>
      </c>
      <c r="F227" s="227" t="s">
        <v>348</v>
      </c>
      <c r="G227" s="224"/>
      <c r="H227" s="228">
        <v>226</v>
      </c>
      <c r="I227" s="229"/>
      <c r="J227" s="224"/>
      <c r="K227" s="224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122</v>
      </c>
      <c r="AU227" s="234" t="s">
        <v>79</v>
      </c>
      <c r="AV227" s="13" t="s">
        <v>79</v>
      </c>
      <c r="AW227" s="13" t="s">
        <v>31</v>
      </c>
      <c r="AX227" s="13" t="s">
        <v>77</v>
      </c>
      <c r="AY227" s="234" t="s">
        <v>113</v>
      </c>
    </row>
    <row r="228" s="12" customFormat="1" ht="22.8" customHeight="1">
      <c r="A228" s="12"/>
      <c r="B228" s="190"/>
      <c r="C228" s="191"/>
      <c r="D228" s="192" t="s">
        <v>68</v>
      </c>
      <c r="E228" s="257" t="s">
        <v>172</v>
      </c>
      <c r="F228" s="257" t="s">
        <v>349</v>
      </c>
      <c r="G228" s="191"/>
      <c r="H228" s="191"/>
      <c r="I228" s="194"/>
      <c r="J228" s="258">
        <f>BK228</f>
        <v>0</v>
      </c>
      <c r="K228" s="191"/>
      <c r="L228" s="196"/>
      <c r="M228" s="197"/>
      <c r="N228" s="198"/>
      <c r="O228" s="198"/>
      <c r="P228" s="199">
        <f>SUM(P229:P306)</f>
        <v>0</v>
      </c>
      <c r="Q228" s="198"/>
      <c r="R228" s="199">
        <f>SUM(R229:R306)</f>
        <v>4.7019255853119999</v>
      </c>
      <c r="S228" s="198"/>
      <c r="T228" s="200">
        <f>SUM(T229:T306)</f>
        <v>178.53760899999998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1" t="s">
        <v>77</v>
      </c>
      <c r="AT228" s="202" t="s">
        <v>68</v>
      </c>
      <c r="AU228" s="202" t="s">
        <v>77</v>
      </c>
      <c r="AY228" s="201" t="s">
        <v>113</v>
      </c>
      <c r="BK228" s="203">
        <f>SUM(BK229:BK306)</f>
        <v>0</v>
      </c>
    </row>
    <row r="229" s="2" customFormat="1" ht="16.5" customHeight="1">
      <c r="A229" s="39"/>
      <c r="B229" s="40"/>
      <c r="C229" s="204" t="s">
        <v>350</v>
      </c>
      <c r="D229" s="204" t="s">
        <v>114</v>
      </c>
      <c r="E229" s="205" t="s">
        <v>351</v>
      </c>
      <c r="F229" s="206" t="s">
        <v>352</v>
      </c>
      <c r="G229" s="207" t="s">
        <v>134</v>
      </c>
      <c r="H229" s="208">
        <v>9.0600000000000005</v>
      </c>
      <c r="I229" s="209"/>
      <c r="J229" s="210">
        <f>ROUND(I229*H229,2)</f>
        <v>0</v>
      </c>
      <c r="K229" s="211"/>
      <c r="L229" s="45"/>
      <c r="M229" s="212" t="s">
        <v>19</v>
      </c>
      <c r="N229" s="213" t="s">
        <v>40</v>
      </c>
      <c r="O229" s="85"/>
      <c r="P229" s="214">
        <f>O229*H229</f>
        <v>0</v>
      </c>
      <c r="Q229" s="214">
        <v>0.0002966</v>
      </c>
      <c r="R229" s="214">
        <f>Q229*H229</f>
        <v>0.0026871960000000002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118</v>
      </c>
      <c r="AT229" s="216" t="s">
        <v>114</v>
      </c>
      <c r="AU229" s="216" t="s">
        <v>79</v>
      </c>
      <c r="AY229" s="18" t="s">
        <v>113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77</v>
      </c>
      <c r="BK229" s="217">
        <f>ROUND(I229*H229,2)</f>
        <v>0</v>
      </c>
      <c r="BL229" s="18" t="s">
        <v>118</v>
      </c>
      <c r="BM229" s="216" t="s">
        <v>353</v>
      </c>
    </row>
    <row r="230" s="2" customFormat="1">
      <c r="A230" s="39"/>
      <c r="B230" s="40"/>
      <c r="C230" s="41"/>
      <c r="D230" s="218" t="s">
        <v>120</v>
      </c>
      <c r="E230" s="41"/>
      <c r="F230" s="219" t="s">
        <v>354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120</v>
      </c>
      <c r="AU230" s="18" t="s">
        <v>79</v>
      </c>
    </row>
    <row r="231" s="13" customFormat="1">
      <c r="A231" s="13"/>
      <c r="B231" s="223"/>
      <c r="C231" s="224"/>
      <c r="D231" s="225" t="s">
        <v>122</v>
      </c>
      <c r="E231" s="226" t="s">
        <v>19</v>
      </c>
      <c r="F231" s="227" t="s">
        <v>355</v>
      </c>
      <c r="G231" s="224"/>
      <c r="H231" s="228">
        <v>9.0600000000000005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122</v>
      </c>
      <c r="AU231" s="234" t="s">
        <v>79</v>
      </c>
      <c r="AV231" s="13" t="s">
        <v>79</v>
      </c>
      <c r="AW231" s="13" t="s">
        <v>31</v>
      </c>
      <c r="AX231" s="13" t="s">
        <v>77</v>
      </c>
      <c r="AY231" s="234" t="s">
        <v>113</v>
      </c>
    </row>
    <row r="232" s="2" customFormat="1" ht="16.5" customHeight="1">
      <c r="A232" s="39"/>
      <c r="B232" s="40"/>
      <c r="C232" s="204" t="s">
        <v>356</v>
      </c>
      <c r="D232" s="204" t="s">
        <v>114</v>
      </c>
      <c r="E232" s="205" t="s">
        <v>357</v>
      </c>
      <c r="F232" s="206" t="s">
        <v>358</v>
      </c>
      <c r="G232" s="207" t="s">
        <v>134</v>
      </c>
      <c r="H232" s="208">
        <v>9.0600000000000005</v>
      </c>
      <c r="I232" s="209"/>
      <c r="J232" s="210">
        <f>ROUND(I232*H232,2)</f>
        <v>0</v>
      </c>
      <c r="K232" s="211"/>
      <c r="L232" s="45"/>
      <c r="M232" s="212" t="s">
        <v>19</v>
      </c>
      <c r="N232" s="213" t="s">
        <v>40</v>
      </c>
      <c r="O232" s="85"/>
      <c r="P232" s="214">
        <f>O232*H232</f>
        <v>0</v>
      </c>
      <c r="Q232" s="214">
        <v>0.00117</v>
      </c>
      <c r="R232" s="214">
        <f>Q232*H232</f>
        <v>0.010600200000000001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118</v>
      </c>
      <c r="AT232" s="216" t="s">
        <v>114</v>
      </c>
      <c r="AU232" s="216" t="s">
        <v>79</v>
      </c>
      <c r="AY232" s="18" t="s">
        <v>113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77</v>
      </c>
      <c r="BK232" s="217">
        <f>ROUND(I232*H232,2)</f>
        <v>0</v>
      </c>
      <c r="BL232" s="18" t="s">
        <v>118</v>
      </c>
      <c r="BM232" s="216" t="s">
        <v>359</v>
      </c>
    </row>
    <row r="233" s="2" customFormat="1">
      <c r="A233" s="39"/>
      <c r="B233" s="40"/>
      <c r="C233" s="41"/>
      <c r="D233" s="218" t="s">
        <v>120</v>
      </c>
      <c r="E233" s="41"/>
      <c r="F233" s="219" t="s">
        <v>360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120</v>
      </c>
      <c r="AU233" s="18" t="s">
        <v>79</v>
      </c>
    </row>
    <row r="234" s="13" customFormat="1">
      <c r="A234" s="13"/>
      <c r="B234" s="223"/>
      <c r="C234" s="224"/>
      <c r="D234" s="225" t="s">
        <v>122</v>
      </c>
      <c r="E234" s="226" t="s">
        <v>19</v>
      </c>
      <c r="F234" s="227" t="s">
        <v>361</v>
      </c>
      <c r="G234" s="224"/>
      <c r="H234" s="228">
        <v>9.0600000000000005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122</v>
      </c>
      <c r="AU234" s="234" t="s">
        <v>79</v>
      </c>
      <c r="AV234" s="13" t="s">
        <v>79</v>
      </c>
      <c r="AW234" s="13" t="s">
        <v>31</v>
      </c>
      <c r="AX234" s="13" t="s">
        <v>77</v>
      </c>
      <c r="AY234" s="234" t="s">
        <v>113</v>
      </c>
    </row>
    <row r="235" s="2" customFormat="1" ht="16.5" customHeight="1">
      <c r="A235" s="39"/>
      <c r="B235" s="40"/>
      <c r="C235" s="246" t="s">
        <v>362</v>
      </c>
      <c r="D235" s="246" t="s">
        <v>190</v>
      </c>
      <c r="E235" s="247" t="s">
        <v>363</v>
      </c>
      <c r="F235" s="248" t="s">
        <v>364</v>
      </c>
      <c r="G235" s="249" t="s">
        <v>193</v>
      </c>
      <c r="H235" s="250">
        <v>0.22600000000000001</v>
      </c>
      <c r="I235" s="251"/>
      <c r="J235" s="252">
        <f>ROUND(I235*H235,2)</f>
        <v>0</v>
      </c>
      <c r="K235" s="253"/>
      <c r="L235" s="254"/>
      <c r="M235" s="255" t="s">
        <v>19</v>
      </c>
      <c r="N235" s="256" t="s">
        <v>40</v>
      </c>
      <c r="O235" s="85"/>
      <c r="P235" s="214">
        <f>O235*H235</f>
        <v>0</v>
      </c>
      <c r="Q235" s="214">
        <v>1</v>
      </c>
      <c r="R235" s="214">
        <f>Q235*H235</f>
        <v>0.22600000000000001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311</v>
      </c>
      <c r="AT235" s="216" t="s">
        <v>190</v>
      </c>
      <c r="AU235" s="216" t="s">
        <v>79</v>
      </c>
      <c r="AY235" s="18" t="s">
        <v>113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77</v>
      </c>
      <c r="BK235" s="217">
        <f>ROUND(I235*H235,2)</f>
        <v>0</v>
      </c>
      <c r="BL235" s="18" t="s">
        <v>212</v>
      </c>
      <c r="BM235" s="216" t="s">
        <v>365</v>
      </c>
    </row>
    <row r="236" s="13" customFormat="1">
      <c r="A236" s="13"/>
      <c r="B236" s="223"/>
      <c r="C236" s="224"/>
      <c r="D236" s="225" t="s">
        <v>122</v>
      </c>
      <c r="E236" s="226" t="s">
        <v>19</v>
      </c>
      <c r="F236" s="227" t="s">
        <v>366</v>
      </c>
      <c r="G236" s="224"/>
      <c r="H236" s="228">
        <v>0.22600000000000001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122</v>
      </c>
      <c r="AU236" s="234" t="s">
        <v>79</v>
      </c>
      <c r="AV236" s="13" t="s">
        <v>79</v>
      </c>
      <c r="AW236" s="13" t="s">
        <v>31</v>
      </c>
      <c r="AX236" s="13" t="s">
        <v>77</v>
      </c>
      <c r="AY236" s="234" t="s">
        <v>113</v>
      </c>
    </row>
    <row r="237" s="2" customFormat="1" ht="16.5" customHeight="1">
      <c r="A237" s="39"/>
      <c r="B237" s="40"/>
      <c r="C237" s="204" t="s">
        <v>367</v>
      </c>
      <c r="D237" s="204" t="s">
        <v>114</v>
      </c>
      <c r="E237" s="205" t="s">
        <v>368</v>
      </c>
      <c r="F237" s="206" t="s">
        <v>369</v>
      </c>
      <c r="G237" s="207" t="s">
        <v>314</v>
      </c>
      <c r="H237" s="208">
        <v>2</v>
      </c>
      <c r="I237" s="209"/>
      <c r="J237" s="210">
        <f>ROUND(I237*H237,2)</f>
        <v>0</v>
      </c>
      <c r="K237" s="211"/>
      <c r="L237" s="45"/>
      <c r="M237" s="212" t="s">
        <v>19</v>
      </c>
      <c r="N237" s="213" t="s">
        <v>40</v>
      </c>
      <c r="O237" s="85"/>
      <c r="P237" s="214">
        <f>O237*H237</f>
        <v>0</v>
      </c>
      <c r="Q237" s="214">
        <v>0.0064850000000000003</v>
      </c>
      <c r="R237" s="214">
        <f>Q237*H237</f>
        <v>0.012970000000000001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118</v>
      </c>
      <c r="AT237" s="216" t="s">
        <v>114</v>
      </c>
      <c r="AU237" s="216" t="s">
        <v>79</v>
      </c>
      <c r="AY237" s="18" t="s">
        <v>113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77</v>
      </c>
      <c r="BK237" s="217">
        <f>ROUND(I237*H237,2)</f>
        <v>0</v>
      </c>
      <c r="BL237" s="18" t="s">
        <v>118</v>
      </c>
      <c r="BM237" s="216" t="s">
        <v>370</v>
      </c>
    </row>
    <row r="238" s="2" customFormat="1">
      <c r="A238" s="39"/>
      <c r="B238" s="40"/>
      <c r="C238" s="41"/>
      <c r="D238" s="218" t="s">
        <v>120</v>
      </c>
      <c r="E238" s="41"/>
      <c r="F238" s="219" t="s">
        <v>371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120</v>
      </c>
      <c r="AU238" s="18" t="s">
        <v>79</v>
      </c>
    </row>
    <row r="239" s="13" customFormat="1">
      <c r="A239" s="13"/>
      <c r="B239" s="223"/>
      <c r="C239" s="224"/>
      <c r="D239" s="225" t="s">
        <v>122</v>
      </c>
      <c r="E239" s="226" t="s">
        <v>19</v>
      </c>
      <c r="F239" s="227" t="s">
        <v>79</v>
      </c>
      <c r="G239" s="224"/>
      <c r="H239" s="228">
        <v>2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122</v>
      </c>
      <c r="AU239" s="234" t="s">
        <v>79</v>
      </c>
      <c r="AV239" s="13" t="s">
        <v>79</v>
      </c>
      <c r="AW239" s="13" t="s">
        <v>31</v>
      </c>
      <c r="AX239" s="13" t="s">
        <v>77</v>
      </c>
      <c r="AY239" s="234" t="s">
        <v>113</v>
      </c>
    </row>
    <row r="240" s="2" customFormat="1" ht="16.5" customHeight="1">
      <c r="A240" s="39"/>
      <c r="B240" s="40"/>
      <c r="C240" s="204" t="s">
        <v>372</v>
      </c>
      <c r="D240" s="204" t="s">
        <v>114</v>
      </c>
      <c r="E240" s="205" t="s">
        <v>373</v>
      </c>
      <c r="F240" s="206" t="s">
        <v>374</v>
      </c>
      <c r="G240" s="207" t="s">
        <v>117</v>
      </c>
      <c r="H240" s="208">
        <v>21.280000000000001</v>
      </c>
      <c r="I240" s="209"/>
      <c r="J240" s="210">
        <f>ROUND(I240*H240,2)</f>
        <v>0</v>
      </c>
      <c r="K240" s="211"/>
      <c r="L240" s="45"/>
      <c r="M240" s="212" t="s">
        <v>19</v>
      </c>
      <c r="N240" s="213" t="s">
        <v>40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0.00029999999999999997</v>
      </c>
      <c r="T240" s="215">
        <f>S240*H240</f>
        <v>0.0063839999999999999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118</v>
      </c>
      <c r="AT240" s="216" t="s">
        <v>114</v>
      </c>
      <c r="AU240" s="216" t="s">
        <v>79</v>
      </c>
      <c r="AY240" s="18" t="s">
        <v>113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77</v>
      </c>
      <c r="BK240" s="217">
        <f>ROUND(I240*H240,2)</f>
        <v>0</v>
      </c>
      <c r="BL240" s="18" t="s">
        <v>118</v>
      </c>
      <c r="BM240" s="216" t="s">
        <v>375</v>
      </c>
    </row>
    <row r="241" s="2" customFormat="1">
      <c r="A241" s="39"/>
      <c r="B241" s="40"/>
      <c r="C241" s="41"/>
      <c r="D241" s="218" t="s">
        <v>120</v>
      </c>
      <c r="E241" s="41"/>
      <c r="F241" s="219" t="s">
        <v>376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120</v>
      </c>
      <c r="AU241" s="18" t="s">
        <v>79</v>
      </c>
    </row>
    <row r="242" s="13" customFormat="1">
      <c r="A242" s="13"/>
      <c r="B242" s="223"/>
      <c r="C242" s="224"/>
      <c r="D242" s="225" t="s">
        <v>122</v>
      </c>
      <c r="E242" s="226" t="s">
        <v>19</v>
      </c>
      <c r="F242" s="227" t="s">
        <v>377</v>
      </c>
      <c r="G242" s="224"/>
      <c r="H242" s="228">
        <v>14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122</v>
      </c>
      <c r="AU242" s="234" t="s">
        <v>79</v>
      </c>
      <c r="AV242" s="13" t="s">
        <v>79</v>
      </c>
      <c r="AW242" s="13" t="s">
        <v>31</v>
      </c>
      <c r="AX242" s="13" t="s">
        <v>69</v>
      </c>
      <c r="AY242" s="234" t="s">
        <v>113</v>
      </c>
    </row>
    <row r="243" s="13" customFormat="1">
      <c r="A243" s="13"/>
      <c r="B243" s="223"/>
      <c r="C243" s="224"/>
      <c r="D243" s="225" t="s">
        <v>122</v>
      </c>
      <c r="E243" s="226" t="s">
        <v>19</v>
      </c>
      <c r="F243" s="227" t="s">
        <v>378</v>
      </c>
      <c r="G243" s="224"/>
      <c r="H243" s="228">
        <v>7.2800000000000002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122</v>
      </c>
      <c r="AU243" s="234" t="s">
        <v>79</v>
      </c>
      <c r="AV243" s="13" t="s">
        <v>79</v>
      </c>
      <c r="AW243" s="13" t="s">
        <v>31</v>
      </c>
      <c r="AX243" s="13" t="s">
        <v>69</v>
      </c>
      <c r="AY243" s="234" t="s">
        <v>113</v>
      </c>
    </row>
    <row r="244" s="14" customFormat="1">
      <c r="A244" s="14"/>
      <c r="B244" s="235"/>
      <c r="C244" s="236"/>
      <c r="D244" s="225" t="s">
        <v>122</v>
      </c>
      <c r="E244" s="237" t="s">
        <v>19</v>
      </c>
      <c r="F244" s="238" t="s">
        <v>125</v>
      </c>
      <c r="G244" s="236"/>
      <c r="H244" s="239">
        <v>21.280000000000001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122</v>
      </c>
      <c r="AU244" s="245" t="s">
        <v>79</v>
      </c>
      <c r="AV244" s="14" t="s">
        <v>118</v>
      </c>
      <c r="AW244" s="14" t="s">
        <v>31</v>
      </c>
      <c r="AX244" s="14" t="s">
        <v>77</v>
      </c>
      <c r="AY244" s="245" t="s">
        <v>113</v>
      </c>
    </row>
    <row r="245" s="2" customFormat="1" ht="24.15" customHeight="1">
      <c r="A245" s="39"/>
      <c r="B245" s="40"/>
      <c r="C245" s="204" t="s">
        <v>379</v>
      </c>
      <c r="D245" s="204" t="s">
        <v>114</v>
      </c>
      <c r="E245" s="205" t="s">
        <v>380</v>
      </c>
      <c r="F245" s="206" t="s">
        <v>381</v>
      </c>
      <c r="G245" s="207" t="s">
        <v>117</v>
      </c>
      <c r="H245" s="208">
        <v>17.204999999999998</v>
      </c>
      <c r="I245" s="209"/>
      <c r="J245" s="210">
        <f>ROUND(I245*H245,2)</f>
        <v>0</v>
      </c>
      <c r="K245" s="211"/>
      <c r="L245" s="45"/>
      <c r="M245" s="212" t="s">
        <v>19</v>
      </c>
      <c r="N245" s="213" t="s">
        <v>40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118</v>
      </c>
      <c r="AT245" s="216" t="s">
        <v>114</v>
      </c>
      <c r="AU245" s="216" t="s">
        <v>79</v>
      </c>
      <c r="AY245" s="18" t="s">
        <v>113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77</v>
      </c>
      <c r="BK245" s="217">
        <f>ROUND(I245*H245,2)</f>
        <v>0</v>
      </c>
      <c r="BL245" s="18" t="s">
        <v>118</v>
      </c>
      <c r="BM245" s="216" t="s">
        <v>382</v>
      </c>
    </row>
    <row r="246" s="2" customFormat="1">
      <c r="A246" s="39"/>
      <c r="B246" s="40"/>
      <c r="C246" s="41"/>
      <c r="D246" s="218" t="s">
        <v>120</v>
      </c>
      <c r="E246" s="41"/>
      <c r="F246" s="219" t="s">
        <v>383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120</v>
      </c>
      <c r="AU246" s="18" t="s">
        <v>79</v>
      </c>
    </row>
    <row r="247" s="13" customFormat="1">
      <c r="A247" s="13"/>
      <c r="B247" s="223"/>
      <c r="C247" s="224"/>
      <c r="D247" s="225" t="s">
        <v>122</v>
      </c>
      <c r="E247" s="226" t="s">
        <v>19</v>
      </c>
      <c r="F247" s="227" t="s">
        <v>384</v>
      </c>
      <c r="G247" s="224"/>
      <c r="H247" s="228">
        <v>17.204999999999998</v>
      </c>
      <c r="I247" s="229"/>
      <c r="J247" s="224"/>
      <c r="K247" s="224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122</v>
      </c>
      <c r="AU247" s="234" t="s">
        <v>79</v>
      </c>
      <c r="AV247" s="13" t="s">
        <v>79</v>
      </c>
      <c r="AW247" s="13" t="s">
        <v>31</v>
      </c>
      <c r="AX247" s="13" t="s">
        <v>77</v>
      </c>
      <c r="AY247" s="234" t="s">
        <v>113</v>
      </c>
    </row>
    <row r="248" s="2" customFormat="1" ht="24.15" customHeight="1">
      <c r="A248" s="39"/>
      <c r="B248" s="40"/>
      <c r="C248" s="204" t="s">
        <v>385</v>
      </c>
      <c r="D248" s="204" t="s">
        <v>114</v>
      </c>
      <c r="E248" s="205" t="s">
        <v>386</v>
      </c>
      <c r="F248" s="206" t="s">
        <v>387</v>
      </c>
      <c r="G248" s="207" t="s">
        <v>117</v>
      </c>
      <c r="H248" s="208">
        <v>344.10000000000002</v>
      </c>
      <c r="I248" s="209"/>
      <c r="J248" s="210">
        <f>ROUND(I248*H248,2)</f>
        <v>0</v>
      </c>
      <c r="K248" s="211"/>
      <c r="L248" s="45"/>
      <c r="M248" s="212" t="s">
        <v>19</v>
      </c>
      <c r="N248" s="213" t="s">
        <v>40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118</v>
      </c>
      <c r="AT248" s="216" t="s">
        <v>114</v>
      </c>
      <c r="AU248" s="216" t="s">
        <v>79</v>
      </c>
      <c r="AY248" s="18" t="s">
        <v>113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77</v>
      </c>
      <c r="BK248" s="217">
        <f>ROUND(I248*H248,2)</f>
        <v>0</v>
      </c>
      <c r="BL248" s="18" t="s">
        <v>118</v>
      </c>
      <c r="BM248" s="216" t="s">
        <v>388</v>
      </c>
    </row>
    <row r="249" s="2" customFormat="1">
      <c r="A249" s="39"/>
      <c r="B249" s="40"/>
      <c r="C249" s="41"/>
      <c r="D249" s="218" t="s">
        <v>120</v>
      </c>
      <c r="E249" s="41"/>
      <c r="F249" s="219" t="s">
        <v>389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120</v>
      </c>
      <c r="AU249" s="18" t="s">
        <v>79</v>
      </c>
    </row>
    <row r="250" s="13" customFormat="1">
      <c r="A250" s="13"/>
      <c r="B250" s="223"/>
      <c r="C250" s="224"/>
      <c r="D250" s="225" t="s">
        <v>122</v>
      </c>
      <c r="E250" s="226" t="s">
        <v>19</v>
      </c>
      <c r="F250" s="227" t="s">
        <v>390</v>
      </c>
      <c r="G250" s="224"/>
      <c r="H250" s="228">
        <v>344.10000000000002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122</v>
      </c>
      <c r="AU250" s="234" t="s">
        <v>79</v>
      </c>
      <c r="AV250" s="13" t="s">
        <v>79</v>
      </c>
      <c r="AW250" s="13" t="s">
        <v>31</v>
      </c>
      <c r="AX250" s="13" t="s">
        <v>77</v>
      </c>
      <c r="AY250" s="234" t="s">
        <v>113</v>
      </c>
    </row>
    <row r="251" s="2" customFormat="1" ht="24.15" customHeight="1">
      <c r="A251" s="39"/>
      <c r="B251" s="40"/>
      <c r="C251" s="204" t="s">
        <v>391</v>
      </c>
      <c r="D251" s="204" t="s">
        <v>114</v>
      </c>
      <c r="E251" s="205" t="s">
        <v>392</v>
      </c>
      <c r="F251" s="206" t="s">
        <v>393</v>
      </c>
      <c r="G251" s="207" t="s">
        <v>117</v>
      </c>
      <c r="H251" s="208">
        <v>17.204999999999998</v>
      </c>
      <c r="I251" s="209"/>
      <c r="J251" s="210">
        <f>ROUND(I251*H251,2)</f>
        <v>0</v>
      </c>
      <c r="K251" s="211"/>
      <c r="L251" s="45"/>
      <c r="M251" s="212" t="s">
        <v>19</v>
      </c>
      <c r="N251" s="213" t="s">
        <v>40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118</v>
      </c>
      <c r="AT251" s="216" t="s">
        <v>114</v>
      </c>
      <c r="AU251" s="216" t="s">
        <v>79</v>
      </c>
      <c r="AY251" s="18" t="s">
        <v>113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77</v>
      </c>
      <c r="BK251" s="217">
        <f>ROUND(I251*H251,2)</f>
        <v>0</v>
      </c>
      <c r="BL251" s="18" t="s">
        <v>118</v>
      </c>
      <c r="BM251" s="216" t="s">
        <v>394</v>
      </c>
    </row>
    <row r="252" s="2" customFormat="1">
      <c r="A252" s="39"/>
      <c r="B252" s="40"/>
      <c r="C252" s="41"/>
      <c r="D252" s="218" t="s">
        <v>120</v>
      </c>
      <c r="E252" s="41"/>
      <c r="F252" s="219" t="s">
        <v>395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120</v>
      </c>
      <c r="AU252" s="18" t="s">
        <v>79</v>
      </c>
    </row>
    <row r="253" s="13" customFormat="1">
      <c r="A253" s="13"/>
      <c r="B253" s="223"/>
      <c r="C253" s="224"/>
      <c r="D253" s="225" t="s">
        <v>122</v>
      </c>
      <c r="E253" s="226" t="s">
        <v>19</v>
      </c>
      <c r="F253" s="227" t="s">
        <v>396</v>
      </c>
      <c r="G253" s="224"/>
      <c r="H253" s="228">
        <v>17.204999999999998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122</v>
      </c>
      <c r="AU253" s="234" t="s">
        <v>79</v>
      </c>
      <c r="AV253" s="13" t="s">
        <v>79</v>
      </c>
      <c r="AW253" s="13" t="s">
        <v>31</v>
      </c>
      <c r="AX253" s="13" t="s">
        <v>77</v>
      </c>
      <c r="AY253" s="234" t="s">
        <v>113</v>
      </c>
    </row>
    <row r="254" s="2" customFormat="1" ht="16.5" customHeight="1">
      <c r="A254" s="39"/>
      <c r="B254" s="40"/>
      <c r="C254" s="204" t="s">
        <v>397</v>
      </c>
      <c r="D254" s="204" t="s">
        <v>114</v>
      </c>
      <c r="E254" s="205" t="s">
        <v>398</v>
      </c>
      <c r="F254" s="206" t="s">
        <v>399</v>
      </c>
      <c r="G254" s="207" t="s">
        <v>147</v>
      </c>
      <c r="H254" s="208">
        <v>33.390000000000001</v>
      </c>
      <c r="I254" s="209"/>
      <c r="J254" s="210">
        <f>ROUND(I254*H254,2)</f>
        <v>0</v>
      </c>
      <c r="K254" s="211"/>
      <c r="L254" s="45"/>
      <c r="M254" s="212" t="s">
        <v>19</v>
      </c>
      <c r="N254" s="213" t="s">
        <v>40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2.5</v>
      </c>
      <c r="T254" s="215">
        <f>S254*H254</f>
        <v>83.474999999999994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118</v>
      </c>
      <c r="AT254" s="216" t="s">
        <v>114</v>
      </c>
      <c r="AU254" s="216" t="s">
        <v>79</v>
      </c>
      <c r="AY254" s="18" t="s">
        <v>113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77</v>
      </c>
      <c r="BK254" s="217">
        <f>ROUND(I254*H254,2)</f>
        <v>0</v>
      </c>
      <c r="BL254" s="18" t="s">
        <v>118</v>
      </c>
      <c r="BM254" s="216" t="s">
        <v>400</v>
      </c>
    </row>
    <row r="255" s="2" customFormat="1">
      <c r="A255" s="39"/>
      <c r="B255" s="40"/>
      <c r="C255" s="41"/>
      <c r="D255" s="218" t="s">
        <v>120</v>
      </c>
      <c r="E255" s="41"/>
      <c r="F255" s="219" t="s">
        <v>401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120</v>
      </c>
      <c r="AU255" s="18" t="s">
        <v>79</v>
      </c>
    </row>
    <row r="256" s="13" customFormat="1">
      <c r="A256" s="13"/>
      <c r="B256" s="223"/>
      <c r="C256" s="224"/>
      <c r="D256" s="225" t="s">
        <v>122</v>
      </c>
      <c r="E256" s="226" t="s">
        <v>19</v>
      </c>
      <c r="F256" s="227" t="s">
        <v>402</v>
      </c>
      <c r="G256" s="224"/>
      <c r="H256" s="228">
        <v>27.09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122</v>
      </c>
      <c r="AU256" s="234" t="s">
        <v>79</v>
      </c>
      <c r="AV256" s="13" t="s">
        <v>79</v>
      </c>
      <c r="AW256" s="13" t="s">
        <v>31</v>
      </c>
      <c r="AX256" s="13" t="s">
        <v>69</v>
      </c>
      <c r="AY256" s="234" t="s">
        <v>113</v>
      </c>
    </row>
    <row r="257" s="13" customFormat="1">
      <c r="A257" s="13"/>
      <c r="B257" s="223"/>
      <c r="C257" s="224"/>
      <c r="D257" s="225" t="s">
        <v>122</v>
      </c>
      <c r="E257" s="226" t="s">
        <v>19</v>
      </c>
      <c r="F257" s="227" t="s">
        <v>403</v>
      </c>
      <c r="G257" s="224"/>
      <c r="H257" s="228">
        <v>6.2999999999999998</v>
      </c>
      <c r="I257" s="229"/>
      <c r="J257" s="224"/>
      <c r="K257" s="224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122</v>
      </c>
      <c r="AU257" s="234" t="s">
        <v>79</v>
      </c>
      <c r="AV257" s="13" t="s">
        <v>79</v>
      </c>
      <c r="AW257" s="13" t="s">
        <v>31</v>
      </c>
      <c r="AX257" s="13" t="s">
        <v>69</v>
      </c>
      <c r="AY257" s="234" t="s">
        <v>113</v>
      </c>
    </row>
    <row r="258" s="14" customFormat="1">
      <c r="A258" s="14"/>
      <c r="B258" s="235"/>
      <c r="C258" s="236"/>
      <c r="D258" s="225" t="s">
        <v>122</v>
      </c>
      <c r="E258" s="237" t="s">
        <v>19</v>
      </c>
      <c r="F258" s="238" t="s">
        <v>125</v>
      </c>
      <c r="G258" s="236"/>
      <c r="H258" s="239">
        <v>33.390000000000001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122</v>
      </c>
      <c r="AU258" s="245" t="s">
        <v>79</v>
      </c>
      <c r="AV258" s="14" t="s">
        <v>118</v>
      </c>
      <c r="AW258" s="14" t="s">
        <v>31</v>
      </c>
      <c r="AX258" s="14" t="s">
        <v>77</v>
      </c>
      <c r="AY258" s="245" t="s">
        <v>113</v>
      </c>
    </row>
    <row r="259" s="2" customFormat="1" ht="16.5" customHeight="1">
      <c r="A259" s="39"/>
      <c r="B259" s="40"/>
      <c r="C259" s="204" t="s">
        <v>404</v>
      </c>
      <c r="D259" s="204" t="s">
        <v>114</v>
      </c>
      <c r="E259" s="205" t="s">
        <v>405</v>
      </c>
      <c r="F259" s="206" t="s">
        <v>406</v>
      </c>
      <c r="G259" s="207" t="s">
        <v>147</v>
      </c>
      <c r="H259" s="208">
        <v>2.3199999999999998</v>
      </c>
      <c r="I259" s="209"/>
      <c r="J259" s="210">
        <f>ROUND(I259*H259,2)</f>
        <v>0</v>
      </c>
      <c r="K259" s="211"/>
      <c r="L259" s="45"/>
      <c r="M259" s="212" t="s">
        <v>19</v>
      </c>
      <c r="N259" s="213" t="s">
        <v>40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2</v>
      </c>
      <c r="T259" s="215">
        <f>S259*H259</f>
        <v>4.6399999999999997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118</v>
      </c>
      <c r="AT259" s="216" t="s">
        <v>114</v>
      </c>
      <c r="AU259" s="216" t="s">
        <v>79</v>
      </c>
      <c r="AY259" s="18" t="s">
        <v>113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77</v>
      </c>
      <c r="BK259" s="217">
        <f>ROUND(I259*H259,2)</f>
        <v>0</v>
      </c>
      <c r="BL259" s="18" t="s">
        <v>118</v>
      </c>
      <c r="BM259" s="216" t="s">
        <v>407</v>
      </c>
    </row>
    <row r="260" s="2" customFormat="1">
      <c r="A260" s="39"/>
      <c r="B260" s="40"/>
      <c r="C260" s="41"/>
      <c r="D260" s="218" t="s">
        <v>120</v>
      </c>
      <c r="E260" s="41"/>
      <c r="F260" s="219" t="s">
        <v>408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120</v>
      </c>
      <c r="AU260" s="18" t="s">
        <v>79</v>
      </c>
    </row>
    <row r="261" s="13" customFormat="1">
      <c r="A261" s="13"/>
      <c r="B261" s="223"/>
      <c r="C261" s="224"/>
      <c r="D261" s="225" t="s">
        <v>122</v>
      </c>
      <c r="E261" s="226" t="s">
        <v>19</v>
      </c>
      <c r="F261" s="227" t="s">
        <v>409</v>
      </c>
      <c r="G261" s="224"/>
      <c r="H261" s="228">
        <v>2.3199999999999998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122</v>
      </c>
      <c r="AU261" s="234" t="s">
        <v>79</v>
      </c>
      <c r="AV261" s="13" t="s">
        <v>79</v>
      </c>
      <c r="AW261" s="13" t="s">
        <v>31</v>
      </c>
      <c r="AX261" s="13" t="s">
        <v>77</v>
      </c>
      <c r="AY261" s="234" t="s">
        <v>113</v>
      </c>
    </row>
    <row r="262" s="2" customFormat="1" ht="16.5" customHeight="1">
      <c r="A262" s="39"/>
      <c r="B262" s="40"/>
      <c r="C262" s="204" t="s">
        <v>410</v>
      </c>
      <c r="D262" s="204" t="s">
        <v>114</v>
      </c>
      <c r="E262" s="205" t="s">
        <v>411</v>
      </c>
      <c r="F262" s="206" t="s">
        <v>412</v>
      </c>
      <c r="G262" s="207" t="s">
        <v>147</v>
      </c>
      <c r="H262" s="208">
        <v>5.726</v>
      </c>
      <c r="I262" s="209"/>
      <c r="J262" s="210">
        <f>ROUND(I262*H262,2)</f>
        <v>0</v>
      </c>
      <c r="K262" s="211"/>
      <c r="L262" s="45"/>
      <c r="M262" s="212" t="s">
        <v>19</v>
      </c>
      <c r="N262" s="213" t="s">
        <v>40</v>
      </c>
      <c r="O262" s="85"/>
      <c r="P262" s="214">
        <f>O262*H262</f>
        <v>0</v>
      </c>
      <c r="Q262" s="214">
        <v>0.12</v>
      </c>
      <c r="R262" s="214">
        <f>Q262*H262</f>
        <v>0.68711999999999995</v>
      </c>
      <c r="S262" s="214">
        <v>2.2000000000000002</v>
      </c>
      <c r="T262" s="215">
        <f>S262*H262</f>
        <v>12.597200000000001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118</v>
      </c>
      <c r="AT262" s="216" t="s">
        <v>114</v>
      </c>
      <c r="AU262" s="216" t="s">
        <v>79</v>
      </c>
      <c r="AY262" s="18" t="s">
        <v>113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77</v>
      </c>
      <c r="BK262" s="217">
        <f>ROUND(I262*H262,2)</f>
        <v>0</v>
      </c>
      <c r="BL262" s="18" t="s">
        <v>118</v>
      </c>
      <c r="BM262" s="216" t="s">
        <v>413</v>
      </c>
    </row>
    <row r="263" s="2" customFormat="1">
      <c r="A263" s="39"/>
      <c r="B263" s="40"/>
      <c r="C263" s="41"/>
      <c r="D263" s="218" t="s">
        <v>120</v>
      </c>
      <c r="E263" s="41"/>
      <c r="F263" s="219" t="s">
        <v>414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120</v>
      </c>
      <c r="AU263" s="18" t="s">
        <v>79</v>
      </c>
    </row>
    <row r="264" s="13" customFormat="1">
      <c r="A264" s="13"/>
      <c r="B264" s="223"/>
      <c r="C264" s="224"/>
      <c r="D264" s="225" t="s">
        <v>122</v>
      </c>
      <c r="E264" s="226" t="s">
        <v>19</v>
      </c>
      <c r="F264" s="227" t="s">
        <v>415</v>
      </c>
      <c r="G264" s="224"/>
      <c r="H264" s="228">
        <v>1.51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122</v>
      </c>
      <c r="AU264" s="234" t="s">
        <v>79</v>
      </c>
      <c r="AV264" s="13" t="s">
        <v>79</v>
      </c>
      <c r="AW264" s="13" t="s">
        <v>31</v>
      </c>
      <c r="AX264" s="13" t="s">
        <v>69</v>
      </c>
      <c r="AY264" s="234" t="s">
        <v>113</v>
      </c>
    </row>
    <row r="265" s="13" customFormat="1">
      <c r="A265" s="13"/>
      <c r="B265" s="223"/>
      <c r="C265" s="224"/>
      <c r="D265" s="225" t="s">
        <v>122</v>
      </c>
      <c r="E265" s="226" t="s">
        <v>19</v>
      </c>
      <c r="F265" s="227" t="s">
        <v>416</v>
      </c>
      <c r="G265" s="224"/>
      <c r="H265" s="228">
        <v>4.2160000000000002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122</v>
      </c>
      <c r="AU265" s="234" t="s">
        <v>79</v>
      </c>
      <c r="AV265" s="13" t="s">
        <v>79</v>
      </c>
      <c r="AW265" s="13" t="s">
        <v>31</v>
      </c>
      <c r="AX265" s="13" t="s">
        <v>69</v>
      </c>
      <c r="AY265" s="234" t="s">
        <v>113</v>
      </c>
    </row>
    <row r="266" s="14" customFormat="1">
      <c r="A266" s="14"/>
      <c r="B266" s="235"/>
      <c r="C266" s="236"/>
      <c r="D266" s="225" t="s">
        <v>122</v>
      </c>
      <c r="E266" s="237" t="s">
        <v>19</v>
      </c>
      <c r="F266" s="238" t="s">
        <v>125</v>
      </c>
      <c r="G266" s="236"/>
      <c r="H266" s="239">
        <v>5.726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122</v>
      </c>
      <c r="AU266" s="245" t="s">
        <v>79</v>
      </c>
      <c r="AV266" s="14" t="s">
        <v>118</v>
      </c>
      <c r="AW266" s="14" t="s">
        <v>31</v>
      </c>
      <c r="AX266" s="14" t="s">
        <v>77</v>
      </c>
      <c r="AY266" s="245" t="s">
        <v>113</v>
      </c>
    </row>
    <row r="267" s="2" customFormat="1" ht="16.5" customHeight="1">
      <c r="A267" s="39"/>
      <c r="B267" s="40"/>
      <c r="C267" s="204" t="s">
        <v>417</v>
      </c>
      <c r="D267" s="204" t="s">
        <v>114</v>
      </c>
      <c r="E267" s="205" t="s">
        <v>418</v>
      </c>
      <c r="F267" s="206" t="s">
        <v>419</v>
      </c>
      <c r="G267" s="207" t="s">
        <v>147</v>
      </c>
      <c r="H267" s="208">
        <v>11.920999999999999</v>
      </c>
      <c r="I267" s="209"/>
      <c r="J267" s="210">
        <f>ROUND(I267*H267,2)</f>
        <v>0</v>
      </c>
      <c r="K267" s="211"/>
      <c r="L267" s="45"/>
      <c r="M267" s="212" t="s">
        <v>19</v>
      </c>
      <c r="N267" s="213" t="s">
        <v>40</v>
      </c>
      <c r="O267" s="85"/>
      <c r="P267" s="214">
        <f>O267*H267</f>
        <v>0</v>
      </c>
      <c r="Q267" s="214">
        <v>0.121711072</v>
      </c>
      <c r="R267" s="214">
        <f>Q267*H267</f>
        <v>1.4509176893119999</v>
      </c>
      <c r="S267" s="214">
        <v>2.3999999999999999</v>
      </c>
      <c r="T267" s="215">
        <f>S267*H267</f>
        <v>28.610399999999998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118</v>
      </c>
      <c r="AT267" s="216" t="s">
        <v>114</v>
      </c>
      <c r="AU267" s="216" t="s">
        <v>79</v>
      </c>
      <c r="AY267" s="18" t="s">
        <v>113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77</v>
      </c>
      <c r="BK267" s="217">
        <f>ROUND(I267*H267,2)</f>
        <v>0</v>
      </c>
      <c r="BL267" s="18" t="s">
        <v>118</v>
      </c>
      <c r="BM267" s="216" t="s">
        <v>420</v>
      </c>
    </row>
    <row r="268" s="2" customFormat="1">
      <c r="A268" s="39"/>
      <c r="B268" s="40"/>
      <c r="C268" s="41"/>
      <c r="D268" s="218" t="s">
        <v>120</v>
      </c>
      <c r="E268" s="41"/>
      <c r="F268" s="219" t="s">
        <v>421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120</v>
      </c>
      <c r="AU268" s="18" t="s">
        <v>79</v>
      </c>
    </row>
    <row r="269" s="13" customFormat="1">
      <c r="A269" s="13"/>
      <c r="B269" s="223"/>
      <c r="C269" s="224"/>
      <c r="D269" s="225" t="s">
        <v>122</v>
      </c>
      <c r="E269" s="226" t="s">
        <v>19</v>
      </c>
      <c r="F269" s="227" t="s">
        <v>422</v>
      </c>
      <c r="G269" s="224"/>
      <c r="H269" s="228">
        <v>4.9009999999999998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122</v>
      </c>
      <c r="AU269" s="234" t="s">
        <v>79</v>
      </c>
      <c r="AV269" s="13" t="s">
        <v>79</v>
      </c>
      <c r="AW269" s="13" t="s">
        <v>31</v>
      </c>
      <c r="AX269" s="13" t="s">
        <v>69</v>
      </c>
      <c r="AY269" s="234" t="s">
        <v>113</v>
      </c>
    </row>
    <row r="270" s="13" customFormat="1">
      <c r="A270" s="13"/>
      <c r="B270" s="223"/>
      <c r="C270" s="224"/>
      <c r="D270" s="225" t="s">
        <v>122</v>
      </c>
      <c r="E270" s="226" t="s">
        <v>19</v>
      </c>
      <c r="F270" s="227" t="s">
        <v>423</v>
      </c>
      <c r="G270" s="224"/>
      <c r="H270" s="228">
        <v>7.0199999999999996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122</v>
      </c>
      <c r="AU270" s="234" t="s">
        <v>79</v>
      </c>
      <c r="AV270" s="13" t="s">
        <v>79</v>
      </c>
      <c r="AW270" s="13" t="s">
        <v>31</v>
      </c>
      <c r="AX270" s="13" t="s">
        <v>69</v>
      </c>
      <c r="AY270" s="234" t="s">
        <v>113</v>
      </c>
    </row>
    <row r="271" s="14" customFormat="1">
      <c r="A271" s="14"/>
      <c r="B271" s="235"/>
      <c r="C271" s="236"/>
      <c r="D271" s="225" t="s">
        <v>122</v>
      </c>
      <c r="E271" s="237" t="s">
        <v>19</v>
      </c>
      <c r="F271" s="238" t="s">
        <v>125</v>
      </c>
      <c r="G271" s="236"/>
      <c r="H271" s="239">
        <v>11.920999999999999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122</v>
      </c>
      <c r="AU271" s="245" t="s">
        <v>79</v>
      </c>
      <c r="AV271" s="14" t="s">
        <v>118</v>
      </c>
      <c r="AW271" s="14" t="s">
        <v>31</v>
      </c>
      <c r="AX271" s="14" t="s">
        <v>77</v>
      </c>
      <c r="AY271" s="245" t="s">
        <v>113</v>
      </c>
    </row>
    <row r="272" s="2" customFormat="1" ht="16.5" customHeight="1">
      <c r="A272" s="39"/>
      <c r="B272" s="40"/>
      <c r="C272" s="204" t="s">
        <v>424</v>
      </c>
      <c r="D272" s="204" t="s">
        <v>114</v>
      </c>
      <c r="E272" s="205" t="s">
        <v>425</v>
      </c>
      <c r="F272" s="206" t="s">
        <v>426</v>
      </c>
      <c r="G272" s="207" t="s">
        <v>147</v>
      </c>
      <c r="H272" s="208">
        <v>19.949999999999999</v>
      </c>
      <c r="I272" s="209"/>
      <c r="J272" s="210">
        <f>ROUND(I272*H272,2)</f>
        <v>0</v>
      </c>
      <c r="K272" s="211"/>
      <c r="L272" s="45"/>
      <c r="M272" s="212" t="s">
        <v>19</v>
      </c>
      <c r="N272" s="213" t="s">
        <v>40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2.2000000000000002</v>
      </c>
      <c r="T272" s="215">
        <f>S272*H272</f>
        <v>43.890000000000001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118</v>
      </c>
      <c r="AT272" s="216" t="s">
        <v>114</v>
      </c>
      <c r="AU272" s="216" t="s">
        <v>79</v>
      </c>
      <c r="AY272" s="18" t="s">
        <v>113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77</v>
      </c>
      <c r="BK272" s="217">
        <f>ROUND(I272*H272,2)</f>
        <v>0</v>
      </c>
      <c r="BL272" s="18" t="s">
        <v>118</v>
      </c>
      <c r="BM272" s="216" t="s">
        <v>427</v>
      </c>
    </row>
    <row r="273" s="2" customFormat="1">
      <c r="A273" s="39"/>
      <c r="B273" s="40"/>
      <c r="C273" s="41"/>
      <c r="D273" s="218" t="s">
        <v>120</v>
      </c>
      <c r="E273" s="41"/>
      <c r="F273" s="219" t="s">
        <v>428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120</v>
      </c>
      <c r="AU273" s="18" t="s">
        <v>79</v>
      </c>
    </row>
    <row r="274" s="13" customFormat="1">
      <c r="A274" s="13"/>
      <c r="B274" s="223"/>
      <c r="C274" s="224"/>
      <c r="D274" s="225" t="s">
        <v>122</v>
      </c>
      <c r="E274" s="226" t="s">
        <v>19</v>
      </c>
      <c r="F274" s="227" t="s">
        <v>429</v>
      </c>
      <c r="G274" s="224"/>
      <c r="H274" s="228">
        <v>6.2999999999999998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122</v>
      </c>
      <c r="AU274" s="234" t="s">
        <v>79</v>
      </c>
      <c r="AV274" s="13" t="s">
        <v>79</v>
      </c>
      <c r="AW274" s="13" t="s">
        <v>31</v>
      </c>
      <c r="AX274" s="13" t="s">
        <v>69</v>
      </c>
      <c r="AY274" s="234" t="s">
        <v>113</v>
      </c>
    </row>
    <row r="275" s="13" customFormat="1">
      <c r="A275" s="13"/>
      <c r="B275" s="223"/>
      <c r="C275" s="224"/>
      <c r="D275" s="225" t="s">
        <v>122</v>
      </c>
      <c r="E275" s="226" t="s">
        <v>19</v>
      </c>
      <c r="F275" s="227" t="s">
        <v>430</v>
      </c>
      <c r="G275" s="224"/>
      <c r="H275" s="228">
        <v>13.65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122</v>
      </c>
      <c r="AU275" s="234" t="s">
        <v>79</v>
      </c>
      <c r="AV275" s="13" t="s">
        <v>79</v>
      </c>
      <c r="AW275" s="13" t="s">
        <v>31</v>
      </c>
      <c r="AX275" s="13" t="s">
        <v>69</v>
      </c>
      <c r="AY275" s="234" t="s">
        <v>113</v>
      </c>
    </row>
    <row r="276" s="14" customFormat="1">
      <c r="A276" s="14"/>
      <c r="B276" s="235"/>
      <c r="C276" s="236"/>
      <c r="D276" s="225" t="s">
        <v>122</v>
      </c>
      <c r="E276" s="237" t="s">
        <v>19</v>
      </c>
      <c r="F276" s="238" t="s">
        <v>125</v>
      </c>
      <c r="G276" s="236"/>
      <c r="H276" s="239">
        <v>19.949999999999999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122</v>
      </c>
      <c r="AU276" s="245" t="s">
        <v>79</v>
      </c>
      <c r="AV276" s="14" t="s">
        <v>118</v>
      </c>
      <c r="AW276" s="14" t="s">
        <v>31</v>
      </c>
      <c r="AX276" s="14" t="s">
        <v>77</v>
      </c>
      <c r="AY276" s="245" t="s">
        <v>113</v>
      </c>
    </row>
    <row r="277" s="2" customFormat="1" ht="16.5" customHeight="1">
      <c r="A277" s="39"/>
      <c r="B277" s="40"/>
      <c r="C277" s="204" t="s">
        <v>431</v>
      </c>
      <c r="D277" s="204" t="s">
        <v>114</v>
      </c>
      <c r="E277" s="205" t="s">
        <v>432</v>
      </c>
      <c r="F277" s="206" t="s">
        <v>433</v>
      </c>
      <c r="G277" s="207" t="s">
        <v>117</v>
      </c>
      <c r="H277" s="208">
        <v>35.25</v>
      </c>
      <c r="I277" s="209"/>
      <c r="J277" s="210">
        <f>ROUND(I277*H277,2)</f>
        <v>0</v>
      </c>
      <c r="K277" s="211"/>
      <c r="L277" s="45"/>
      <c r="M277" s="212" t="s">
        <v>19</v>
      </c>
      <c r="N277" s="213" t="s">
        <v>40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118</v>
      </c>
      <c r="AT277" s="216" t="s">
        <v>114</v>
      </c>
      <c r="AU277" s="216" t="s">
        <v>79</v>
      </c>
      <c r="AY277" s="18" t="s">
        <v>113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77</v>
      </c>
      <c r="BK277" s="217">
        <f>ROUND(I277*H277,2)</f>
        <v>0</v>
      </c>
      <c r="BL277" s="18" t="s">
        <v>118</v>
      </c>
      <c r="BM277" s="216" t="s">
        <v>434</v>
      </c>
    </row>
    <row r="278" s="2" customFormat="1">
      <c r="A278" s="39"/>
      <c r="B278" s="40"/>
      <c r="C278" s="41"/>
      <c r="D278" s="218" t="s">
        <v>120</v>
      </c>
      <c r="E278" s="41"/>
      <c r="F278" s="219" t="s">
        <v>435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120</v>
      </c>
      <c r="AU278" s="18" t="s">
        <v>79</v>
      </c>
    </row>
    <row r="279" s="13" customFormat="1">
      <c r="A279" s="13"/>
      <c r="B279" s="223"/>
      <c r="C279" s="224"/>
      <c r="D279" s="225" t="s">
        <v>122</v>
      </c>
      <c r="E279" s="226" t="s">
        <v>19</v>
      </c>
      <c r="F279" s="227" t="s">
        <v>436</v>
      </c>
      <c r="G279" s="224"/>
      <c r="H279" s="228">
        <v>13.970000000000001</v>
      </c>
      <c r="I279" s="229"/>
      <c r="J279" s="224"/>
      <c r="K279" s="224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122</v>
      </c>
      <c r="AU279" s="234" t="s">
        <v>79</v>
      </c>
      <c r="AV279" s="13" t="s">
        <v>79</v>
      </c>
      <c r="AW279" s="13" t="s">
        <v>31</v>
      </c>
      <c r="AX279" s="13" t="s">
        <v>69</v>
      </c>
      <c r="AY279" s="234" t="s">
        <v>113</v>
      </c>
    </row>
    <row r="280" s="13" customFormat="1">
      <c r="A280" s="13"/>
      <c r="B280" s="223"/>
      <c r="C280" s="224"/>
      <c r="D280" s="225" t="s">
        <v>122</v>
      </c>
      <c r="E280" s="226" t="s">
        <v>19</v>
      </c>
      <c r="F280" s="227" t="s">
        <v>377</v>
      </c>
      <c r="G280" s="224"/>
      <c r="H280" s="228">
        <v>14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122</v>
      </c>
      <c r="AU280" s="234" t="s">
        <v>79</v>
      </c>
      <c r="AV280" s="13" t="s">
        <v>79</v>
      </c>
      <c r="AW280" s="13" t="s">
        <v>31</v>
      </c>
      <c r="AX280" s="13" t="s">
        <v>69</v>
      </c>
      <c r="AY280" s="234" t="s">
        <v>113</v>
      </c>
    </row>
    <row r="281" s="13" customFormat="1">
      <c r="A281" s="13"/>
      <c r="B281" s="223"/>
      <c r="C281" s="224"/>
      <c r="D281" s="225" t="s">
        <v>122</v>
      </c>
      <c r="E281" s="226" t="s">
        <v>19</v>
      </c>
      <c r="F281" s="227" t="s">
        <v>378</v>
      </c>
      <c r="G281" s="224"/>
      <c r="H281" s="228">
        <v>7.2800000000000002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122</v>
      </c>
      <c r="AU281" s="234" t="s">
        <v>79</v>
      </c>
      <c r="AV281" s="13" t="s">
        <v>79</v>
      </c>
      <c r="AW281" s="13" t="s">
        <v>31</v>
      </c>
      <c r="AX281" s="13" t="s">
        <v>69</v>
      </c>
      <c r="AY281" s="234" t="s">
        <v>113</v>
      </c>
    </row>
    <row r="282" s="14" customFormat="1">
      <c r="A282" s="14"/>
      <c r="B282" s="235"/>
      <c r="C282" s="236"/>
      <c r="D282" s="225" t="s">
        <v>122</v>
      </c>
      <c r="E282" s="237" t="s">
        <v>19</v>
      </c>
      <c r="F282" s="238" t="s">
        <v>125</v>
      </c>
      <c r="G282" s="236"/>
      <c r="H282" s="239">
        <v>35.25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122</v>
      </c>
      <c r="AU282" s="245" t="s">
        <v>79</v>
      </c>
      <c r="AV282" s="14" t="s">
        <v>118</v>
      </c>
      <c r="AW282" s="14" t="s">
        <v>31</v>
      </c>
      <c r="AX282" s="14" t="s">
        <v>77</v>
      </c>
      <c r="AY282" s="245" t="s">
        <v>113</v>
      </c>
    </row>
    <row r="283" s="2" customFormat="1" ht="16.5" customHeight="1">
      <c r="A283" s="39"/>
      <c r="B283" s="40"/>
      <c r="C283" s="204" t="s">
        <v>437</v>
      </c>
      <c r="D283" s="204" t="s">
        <v>114</v>
      </c>
      <c r="E283" s="205" t="s">
        <v>438</v>
      </c>
      <c r="F283" s="206" t="s">
        <v>439</v>
      </c>
      <c r="G283" s="207" t="s">
        <v>117</v>
      </c>
      <c r="H283" s="208">
        <v>35.25</v>
      </c>
      <c r="I283" s="209"/>
      <c r="J283" s="210">
        <f>ROUND(I283*H283,2)</f>
        <v>0</v>
      </c>
      <c r="K283" s="211"/>
      <c r="L283" s="45"/>
      <c r="M283" s="212" t="s">
        <v>19</v>
      </c>
      <c r="N283" s="213" t="s">
        <v>40</v>
      </c>
      <c r="O283" s="85"/>
      <c r="P283" s="214">
        <f>O283*H283</f>
        <v>0</v>
      </c>
      <c r="Q283" s="214">
        <v>0.0050600000000000003</v>
      </c>
      <c r="R283" s="214">
        <f>Q283*H283</f>
        <v>0.178365</v>
      </c>
      <c r="S283" s="214">
        <v>0.0050000000000000001</v>
      </c>
      <c r="T283" s="215">
        <f>S283*H283</f>
        <v>0.17624999999999999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118</v>
      </c>
      <c r="AT283" s="216" t="s">
        <v>114</v>
      </c>
      <c r="AU283" s="216" t="s">
        <v>79</v>
      </c>
      <c r="AY283" s="18" t="s">
        <v>113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77</v>
      </c>
      <c r="BK283" s="217">
        <f>ROUND(I283*H283,2)</f>
        <v>0</v>
      </c>
      <c r="BL283" s="18" t="s">
        <v>118</v>
      </c>
      <c r="BM283" s="216" t="s">
        <v>440</v>
      </c>
    </row>
    <row r="284" s="2" customFormat="1">
      <c r="A284" s="39"/>
      <c r="B284" s="40"/>
      <c r="C284" s="41"/>
      <c r="D284" s="218" t="s">
        <v>120</v>
      </c>
      <c r="E284" s="41"/>
      <c r="F284" s="219" t="s">
        <v>441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120</v>
      </c>
      <c r="AU284" s="18" t="s">
        <v>79</v>
      </c>
    </row>
    <row r="285" s="13" customFormat="1">
      <c r="A285" s="13"/>
      <c r="B285" s="223"/>
      <c r="C285" s="224"/>
      <c r="D285" s="225" t="s">
        <v>122</v>
      </c>
      <c r="E285" s="226" t="s">
        <v>19</v>
      </c>
      <c r="F285" s="227" t="s">
        <v>436</v>
      </c>
      <c r="G285" s="224"/>
      <c r="H285" s="228">
        <v>13.970000000000001</v>
      </c>
      <c r="I285" s="229"/>
      <c r="J285" s="224"/>
      <c r="K285" s="224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122</v>
      </c>
      <c r="AU285" s="234" t="s">
        <v>79</v>
      </c>
      <c r="AV285" s="13" t="s">
        <v>79</v>
      </c>
      <c r="AW285" s="13" t="s">
        <v>31</v>
      </c>
      <c r="AX285" s="13" t="s">
        <v>69</v>
      </c>
      <c r="AY285" s="234" t="s">
        <v>113</v>
      </c>
    </row>
    <row r="286" s="13" customFormat="1">
      <c r="A286" s="13"/>
      <c r="B286" s="223"/>
      <c r="C286" s="224"/>
      <c r="D286" s="225" t="s">
        <v>122</v>
      </c>
      <c r="E286" s="226" t="s">
        <v>19</v>
      </c>
      <c r="F286" s="227" t="s">
        <v>377</v>
      </c>
      <c r="G286" s="224"/>
      <c r="H286" s="228">
        <v>14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122</v>
      </c>
      <c r="AU286" s="234" t="s">
        <v>79</v>
      </c>
      <c r="AV286" s="13" t="s">
        <v>79</v>
      </c>
      <c r="AW286" s="13" t="s">
        <v>31</v>
      </c>
      <c r="AX286" s="13" t="s">
        <v>69</v>
      </c>
      <c r="AY286" s="234" t="s">
        <v>113</v>
      </c>
    </row>
    <row r="287" s="13" customFormat="1">
      <c r="A287" s="13"/>
      <c r="B287" s="223"/>
      <c r="C287" s="224"/>
      <c r="D287" s="225" t="s">
        <v>122</v>
      </c>
      <c r="E287" s="226" t="s">
        <v>19</v>
      </c>
      <c r="F287" s="227" t="s">
        <v>378</v>
      </c>
      <c r="G287" s="224"/>
      <c r="H287" s="228">
        <v>7.2800000000000002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122</v>
      </c>
      <c r="AU287" s="234" t="s">
        <v>79</v>
      </c>
      <c r="AV287" s="13" t="s">
        <v>79</v>
      </c>
      <c r="AW287" s="13" t="s">
        <v>31</v>
      </c>
      <c r="AX287" s="13" t="s">
        <v>69</v>
      </c>
      <c r="AY287" s="234" t="s">
        <v>113</v>
      </c>
    </row>
    <row r="288" s="14" customFormat="1">
      <c r="A288" s="14"/>
      <c r="B288" s="235"/>
      <c r="C288" s="236"/>
      <c r="D288" s="225" t="s">
        <v>122</v>
      </c>
      <c r="E288" s="237" t="s">
        <v>19</v>
      </c>
      <c r="F288" s="238" t="s">
        <v>125</v>
      </c>
      <c r="G288" s="236"/>
      <c r="H288" s="239">
        <v>35.25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122</v>
      </c>
      <c r="AU288" s="245" t="s">
        <v>79</v>
      </c>
      <c r="AV288" s="14" t="s">
        <v>118</v>
      </c>
      <c r="AW288" s="14" t="s">
        <v>31</v>
      </c>
      <c r="AX288" s="14" t="s">
        <v>77</v>
      </c>
      <c r="AY288" s="245" t="s">
        <v>113</v>
      </c>
    </row>
    <row r="289" s="2" customFormat="1" ht="24.15" customHeight="1">
      <c r="A289" s="39"/>
      <c r="B289" s="40"/>
      <c r="C289" s="204" t="s">
        <v>442</v>
      </c>
      <c r="D289" s="204" t="s">
        <v>114</v>
      </c>
      <c r="E289" s="205" t="s">
        <v>443</v>
      </c>
      <c r="F289" s="206" t="s">
        <v>444</v>
      </c>
      <c r="G289" s="207" t="s">
        <v>117</v>
      </c>
      <c r="H289" s="208">
        <v>35.25</v>
      </c>
      <c r="I289" s="209"/>
      <c r="J289" s="210">
        <f>ROUND(I289*H289,2)</f>
        <v>0</v>
      </c>
      <c r="K289" s="211"/>
      <c r="L289" s="45"/>
      <c r="M289" s="212" t="s">
        <v>19</v>
      </c>
      <c r="N289" s="213" t="s">
        <v>40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0.0395</v>
      </c>
      <c r="T289" s="215">
        <f>S289*H289</f>
        <v>1.3923749999999999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118</v>
      </c>
      <c r="AT289" s="216" t="s">
        <v>114</v>
      </c>
      <c r="AU289" s="216" t="s">
        <v>79</v>
      </c>
      <c r="AY289" s="18" t="s">
        <v>113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77</v>
      </c>
      <c r="BK289" s="217">
        <f>ROUND(I289*H289,2)</f>
        <v>0</v>
      </c>
      <c r="BL289" s="18" t="s">
        <v>118</v>
      </c>
      <c r="BM289" s="216" t="s">
        <v>445</v>
      </c>
    </row>
    <row r="290" s="2" customFormat="1">
      <c r="A290" s="39"/>
      <c r="B290" s="40"/>
      <c r="C290" s="41"/>
      <c r="D290" s="218" t="s">
        <v>120</v>
      </c>
      <c r="E290" s="41"/>
      <c r="F290" s="219" t="s">
        <v>446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120</v>
      </c>
      <c r="AU290" s="18" t="s">
        <v>79</v>
      </c>
    </row>
    <row r="291" s="13" customFormat="1">
      <c r="A291" s="13"/>
      <c r="B291" s="223"/>
      <c r="C291" s="224"/>
      <c r="D291" s="225" t="s">
        <v>122</v>
      </c>
      <c r="E291" s="226" t="s">
        <v>19</v>
      </c>
      <c r="F291" s="227" t="s">
        <v>447</v>
      </c>
      <c r="G291" s="224"/>
      <c r="H291" s="228">
        <v>13.970000000000001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122</v>
      </c>
      <c r="AU291" s="234" t="s">
        <v>79</v>
      </c>
      <c r="AV291" s="13" t="s">
        <v>79</v>
      </c>
      <c r="AW291" s="13" t="s">
        <v>31</v>
      </c>
      <c r="AX291" s="13" t="s">
        <v>69</v>
      </c>
      <c r="AY291" s="234" t="s">
        <v>113</v>
      </c>
    </row>
    <row r="292" s="13" customFormat="1">
      <c r="A292" s="13"/>
      <c r="B292" s="223"/>
      <c r="C292" s="224"/>
      <c r="D292" s="225" t="s">
        <v>122</v>
      </c>
      <c r="E292" s="226" t="s">
        <v>19</v>
      </c>
      <c r="F292" s="227" t="s">
        <v>448</v>
      </c>
      <c r="G292" s="224"/>
      <c r="H292" s="228">
        <v>14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122</v>
      </c>
      <c r="AU292" s="234" t="s">
        <v>79</v>
      </c>
      <c r="AV292" s="13" t="s">
        <v>79</v>
      </c>
      <c r="AW292" s="13" t="s">
        <v>31</v>
      </c>
      <c r="AX292" s="13" t="s">
        <v>69</v>
      </c>
      <c r="AY292" s="234" t="s">
        <v>113</v>
      </c>
    </row>
    <row r="293" s="13" customFormat="1">
      <c r="A293" s="13"/>
      <c r="B293" s="223"/>
      <c r="C293" s="224"/>
      <c r="D293" s="225" t="s">
        <v>122</v>
      </c>
      <c r="E293" s="226" t="s">
        <v>19</v>
      </c>
      <c r="F293" s="227" t="s">
        <v>449</v>
      </c>
      <c r="G293" s="224"/>
      <c r="H293" s="228">
        <v>7.2800000000000002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122</v>
      </c>
      <c r="AU293" s="234" t="s">
        <v>79</v>
      </c>
      <c r="AV293" s="13" t="s">
        <v>79</v>
      </c>
      <c r="AW293" s="13" t="s">
        <v>31</v>
      </c>
      <c r="AX293" s="13" t="s">
        <v>69</v>
      </c>
      <c r="AY293" s="234" t="s">
        <v>113</v>
      </c>
    </row>
    <row r="294" s="14" customFormat="1">
      <c r="A294" s="14"/>
      <c r="B294" s="235"/>
      <c r="C294" s="236"/>
      <c r="D294" s="225" t="s">
        <v>122</v>
      </c>
      <c r="E294" s="237" t="s">
        <v>19</v>
      </c>
      <c r="F294" s="238" t="s">
        <v>125</v>
      </c>
      <c r="G294" s="236"/>
      <c r="H294" s="239">
        <v>35.25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122</v>
      </c>
      <c r="AU294" s="245" t="s">
        <v>79</v>
      </c>
      <c r="AV294" s="14" t="s">
        <v>118</v>
      </c>
      <c r="AW294" s="14" t="s">
        <v>31</v>
      </c>
      <c r="AX294" s="14" t="s">
        <v>77</v>
      </c>
      <c r="AY294" s="245" t="s">
        <v>113</v>
      </c>
    </row>
    <row r="295" s="2" customFormat="1" ht="16.5" customHeight="1">
      <c r="A295" s="39"/>
      <c r="B295" s="40"/>
      <c r="C295" s="204" t="s">
        <v>450</v>
      </c>
      <c r="D295" s="204" t="s">
        <v>114</v>
      </c>
      <c r="E295" s="205" t="s">
        <v>451</v>
      </c>
      <c r="F295" s="206" t="s">
        <v>452</v>
      </c>
      <c r="G295" s="207" t="s">
        <v>147</v>
      </c>
      <c r="H295" s="208">
        <v>1.5</v>
      </c>
      <c r="I295" s="209"/>
      <c r="J295" s="210">
        <f>ROUND(I295*H295,2)</f>
        <v>0</v>
      </c>
      <c r="K295" s="211"/>
      <c r="L295" s="45"/>
      <c r="M295" s="212" t="s">
        <v>19</v>
      </c>
      <c r="N295" s="213" t="s">
        <v>40</v>
      </c>
      <c r="O295" s="85"/>
      <c r="P295" s="214">
        <f>O295*H295</f>
        <v>0</v>
      </c>
      <c r="Q295" s="214">
        <v>0.50375000000000003</v>
      </c>
      <c r="R295" s="214">
        <f>Q295*H295</f>
        <v>0.75562499999999999</v>
      </c>
      <c r="S295" s="214">
        <v>2.5</v>
      </c>
      <c r="T295" s="215">
        <f>S295*H295</f>
        <v>3.75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118</v>
      </c>
      <c r="AT295" s="216" t="s">
        <v>114</v>
      </c>
      <c r="AU295" s="216" t="s">
        <v>79</v>
      </c>
      <c r="AY295" s="18" t="s">
        <v>113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77</v>
      </c>
      <c r="BK295" s="217">
        <f>ROUND(I295*H295,2)</f>
        <v>0</v>
      </c>
      <c r="BL295" s="18" t="s">
        <v>118</v>
      </c>
      <c r="BM295" s="216" t="s">
        <v>453</v>
      </c>
    </row>
    <row r="296" s="2" customFormat="1">
      <c r="A296" s="39"/>
      <c r="B296" s="40"/>
      <c r="C296" s="41"/>
      <c r="D296" s="218" t="s">
        <v>120</v>
      </c>
      <c r="E296" s="41"/>
      <c r="F296" s="219" t="s">
        <v>454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120</v>
      </c>
      <c r="AU296" s="18" t="s">
        <v>79</v>
      </c>
    </row>
    <row r="297" s="13" customFormat="1">
      <c r="A297" s="13"/>
      <c r="B297" s="223"/>
      <c r="C297" s="224"/>
      <c r="D297" s="225" t="s">
        <v>122</v>
      </c>
      <c r="E297" s="226" t="s">
        <v>19</v>
      </c>
      <c r="F297" s="227" t="s">
        <v>455</v>
      </c>
      <c r="G297" s="224"/>
      <c r="H297" s="228">
        <v>1.5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122</v>
      </c>
      <c r="AU297" s="234" t="s">
        <v>79</v>
      </c>
      <c r="AV297" s="13" t="s">
        <v>79</v>
      </c>
      <c r="AW297" s="13" t="s">
        <v>31</v>
      </c>
      <c r="AX297" s="13" t="s">
        <v>77</v>
      </c>
      <c r="AY297" s="234" t="s">
        <v>113</v>
      </c>
    </row>
    <row r="298" s="2" customFormat="1" ht="24.15" customHeight="1">
      <c r="A298" s="39"/>
      <c r="B298" s="40"/>
      <c r="C298" s="204" t="s">
        <v>456</v>
      </c>
      <c r="D298" s="204" t="s">
        <v>114</v>
      </c>
      <c r="E298" s="205" t="s">
        <v>457</v>
      </c>
      <c r="F298" s="206" t="s">
        <v>458</v>
      </c>
      <c r="G298" s="207" t="s">
        <v>117</v>
      </c>
      <c r="H298" s="208">
        <v>35.25</v>
      </c>
      <c r="I298" s="209"/>
      <c r="J298" s="210">
        <f>ROUND(I298*H298,2)</f>
        <v>0</v>
      </c>
      <c r="K298" s="211"/>
      <c r="L298" s="45"/>
      <c r="M298" s="212" t="s">
        <v>19</v>
      </c>
      <c r="N298" s="213" t="s">
        <v>40</v>
      </c>
      <c r="O298" s="85"/>
      <c r="P298" s="214">
        <f>O298*H298</f>
        <v>0</v>
      </c>
      <c r="Q298" s="214">
        <v>0.039081999999999999</v>
      </c>
      <c r="R298" s="214">
        <f>Q298*H298</f>
        <v>1.3776405000000001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118</v>
      </c>
      <c r="AT298" s="216" t="s">
        <v>114</v>
      </c>
      <c r="AU298" s="216" t="s">
        <v>79</v>
      </c>
      <c r="AY298" s="18" t="s">
        <v>113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77</v>
      </c>
      <c r="BK298" s="217">
        <f>ROUND(I298*H298,2)</f>
        <v>0</v>
      </c>
      <c r="BL298" s="18" t="s">
        <v>118</v>
      </c>
      <c r="BM298" s="216" t="s">
        <v>459</v>
      </c>
    </row>
    <row r="299" s="2" customFormat="1">
      <c r="A299" s="39"/>
      <c r="B299" s="40"/>
      <c r="C299" s="41"/>
      <c r="D299" s="218" t="s">
        <v>120</v>
      </c>
      <c r="E299" s="41"/>
      <c r="F299" s="219" t="s">
        <v>460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120</v>
      </c>
      <c r="AU299" s="18" t="s">
        <v>79</v>
      </c>
    </row>
    <row r="300" s="13" customFormat="1">
      <c r="A300" s="13"/>
      <c r="B300" s="223"/>
      <c r="C300" s="224"/>
      <c r="D300" s="225" t="s">
        <v>122</v>
      </c>
      <c r="E300" s="226" t="s">
        <v>19</v>
      </c>
      <c r="F300" s="227" t="s">
        <v>447</v>
      </c>
      <c r="G300" s="224"/>
      <c r="H300" s="228">
        <v>13.970000000000001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122</v>
      </c>
      <c r="AU300" s="234" t="s">
        <v>79</v>
      </c>
      <c r="AV300" s="13" t="s">
        <v>79</v>
      </c>
      <c r="AW300" s="13" t="s">
        <v>31</v>
      </c>
      <c r="AX300" s="13" t="s">
        <v>69</v>
      </c>
      <c r="AY300" s="234" t="s">
        <v>113</v>
      </c>
    </row>
    <row r="301" s="13" customFormat="1">
      <c r="A301" s="13"/>
      <c r="B301" s="223"/>
      <c r="C301" s="224"/>
      <c r="D301" s="225" t="s">
        <v>122</v>
      </c>
      <c r="E301" s="226" t="s">
        <v>19</v>
      </c>
      <c r="F301" s="227" t="s">
        <v>448</v>
      </c>
      <c r="G301" s="224"/>
      <c r="H301" s="228">
        <v>14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122</v>
      </c>
      <c r="AU301" s="234" t="s">
        <v>79</v>
      </c>
      <c r="AV301" s="13" t="s">
        <v>79</v>
      </c>
      <c r="AW301" s="13" t="s">
        <v>31</v>
      </c>
      <c r="AX301" s="13" t="s">
        <v>69</v>
      </c>
      <c r="AY301" s="234" t="s">
        <v>113</v>
      </c>
    </row>
    <row r="302" s="13" customFormat="1">
      <c r="A302" s="13"/>
      <c r="B302" s="223"/>
      <c r="C302" s="224"/>
      <c r="D302" s="225" t="s">
        <v>122</v>
      </c>
      <c r="E302" s="226" t="s">
        <v>19</v>
      </c>
      <c r="F302" s="227" t="s">
        <v>449</v>
      </c>
      <c r="G302" s="224"/>
      <c r="H302" s="228">
        <v>7.2800000000000002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122</v>
      </c>
      <c r="AU302" s="234" t="s">
        <v>79</v>
      </c>
      <c r="AV302" s="13" t="s">
        <v>79</v>
      </c>
      <c r="AW302" s="13" t="s">
        <v>31</v>
      </c>
      <c r="AX302" s="13" t="s">
        <v>69</v>
      </c>
      <c r="AY302" s="234" t="s">
        <v>113</v>
      </c>
    </row>
    <row r="303" s="14" customFormat="1">
      <c r="A303" s="14"/>
      <c r="B303" s="235"/>
      <c r="C303" s="236"/>
      <c r="D303" s="225" t="s">
        <v>122</v>
      </c>
      <c r="E303" s="237" t="s">
        <v>19</v>
      </c>
      <c r="F303" s="238" t="s">
        <v>125</v>
      </c>
      <c r="G303" s="236"/>
      <c r="H303" s="239">
        <v>35.25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122</v>
      </c>
      <c r="AU303" s="245" t="s">
        <v>79</v>
      </c>
      <c r="AV303" s="14" t="s">
        <v>118</v>
      </c>
      <c r="AW303" s="14" t="s">
        <v>31</v>
      </c>
      <c r="AX303" s="14" t="s">
        <v>77</v>
      </c>
      <c r="AY303" s="245" t="s">
        <v>113</v>
      </c>
    </row>
    <row r="304" s="2" customFormat="1" ht="24.15" customHeight="1">
      <c r="A304" s="39"/>
      <c r="B304" s="40"/>
      <c r="C304" s="204" t="s">
        <v>461</v>
      </c>
      <c r="D304" s="204" t="s">
        <v>114</v>
      </c>
      <c r="E304" s="205" t="s">
        <v>462</v>
      </c>
      <c r="F304" s="206" t="s">
        <v>463</v>
      </c>
      <c r="G304" s="207" t="s">
        <v>117</v>
      </c>
      <c r="H304" s="208">
        <v>35.25</v>
      </c>
      <c r="I304" s="209"/>
      <c r="J304" s="210">
        <f>ROUND(I304*H304,2)</f>
        <v>0</v>
      </c>
      <c r="K304" s="211"/>
      <c r="L304" s="45"/>
      <c r="M304" s="212" t="s">
        <v>19</v>
      </c>
      <c r="N304" s="213" t="s">
        <v>40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118</v>
      </c>
      <c r="AT304" s="216" t="s">
        <v>114</v>
      </c>
      <c r="AU304" s="216" t="s">
        <v>79</v>
      </c>
      <c r="AY304" s="18" t="s">
        <v>113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77</v>
      </c>
      <c r="BK304" s="217">
        <f>ROUND(I304*H304,2)</f>
        <v>0</v>
      </c>
      <c r="BL304" s="18" t="s">
        <v>118</v>
      </c>
      <c r="BM304" s="216" t="s">
        <v>464</v>
      </c>
    </row>
    <row r="305" s="2" customFormat="1">
      <c r="A305" s="39"/>
      <c r="B305" s="40"/>
      <c r="C305" s="41"/>
      <c r="D305" s="218" t="s">
        <v>120</v>
      </c>
      <c r="E305" s="41"/>
      <c r="F305" s="219" t="s">
        <v>465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120</v>
      </c>
      <c r="AU305" s="18" t="s">
        <v>79</v>
      </c>
    </row>
    <row r="306" s="13" customFormat="1">
      <c r="A306" s="13"/>
      <c r="B306" s="223"/>
      <c r="C306" s="224"/>
      <c r="D306" s="225" t="s">
        <v>122</v>
      </c>
      <c r="E306" s="226" t="s">
        <v>19</v>
      </c>
      <c r="F306" s="227" t="s">
        <v>466</v>
      </c>
      <c r="G306" s="224"/>
      <c r="H306" s="228">
        <v>35.25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122</v>
      </c>
      <c r="AU306" s="234" t="s">
        <v>79</v>
      </c>
      <c r="AV306" s="13" t="s">
        <v>79</v>
      </c>
      <c r="AW306" s="13" t="s">
        <v>31</v>
      </c>
      <c r="AX306" s="13" t="s">
        <v>77</v>
      </c>
      <c r="AY306" s="234" t="s">
        <v>113</v>
      </c>
    </row>
    <row r="307" s="12" customFormat="1" ht="22.8" customHeight="1">
      <c r="A307" s="12"/>
      <c r="B307" s="190"/>
      <c r="C307" s="191"/>
      <c r="D307" s="192" t="s">
        <v>68</v>
      </c>
      <c r="E307" s="257" t="s">
        <v>467</v>
      </c>
      <c r="F307" s="257" t="s">
        <v>468</v>
      </c>
      <c r="G307" s="191"/>
      <c r="H307" s="191"/>
      <c r="I307" s="194"/>
      <c r="J307" s="258">
        <f>BK307</f>
        <v>0</v>
      </c>
      <c r="K307" s="191"/>
      <c r="L307" s="196"/>
      <c r="M307" s="197"/>
      <c r="N307" s="198"/>
      <c r="O307" s="198"/>
      <c r="P307" s="199">
        <f>SUM(P308:P321)</f>
        <v>0</v>
      </c>
      <c r="Q307" s="198"/>
      <c r="R307" s="199">
        <f>SUM(R308:R321)</f>
        <v>0</v>
      </c>
      <c r="S307" s="198"/>
      <c r="T307" s="200">
        <f>SUM(T308:T321)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77</v>
      </c>
      <c r="AT307" s="202" t="s">
        <v>68</v>
      </c>
      <c r="AU307" s="202" t="s">
        <v>77</v>
      </c>
      <c r="AY307" s="201" t="s">
        <v>113</v>
      </c>
      <c r="BK307" s="203">
        <f>SUM(BK308:BK321)</f>
        <v>0</v>
      </c>
    </row>
    <row r="308" s="2" customFormat="1" ht="33" customHeight="1">
      <c r="A308" s="39"/>
      <c r="B308" s="40"/>
      <c r="C308" s="204" t="s">
        <v>469</v>
      </c>
      <c r="D308" s="204" t="s">
        <v>114</v>
      </c>
      <c r="E308" s="205" t="s">
        <v>470</v>
      </c>
      <c r="F308" s="206" t="s">
        <v>471</v>
      </c>
      <c r="G308" s="207" t="s">
        <v>193</v>
      </c>
      <c r="H308" s="208">
        <v>179.28800000000001</v>
      </c>
      <c r="I308" s="209"/>
      <c r="J308" s="210">
        <f>ROUND(I308*H308,2)</f>
        <v>0</v>
      </c>
      <c r="K308" s="211"/>
      <c r="L308" s="45"/>
      <c r="M308" s="212" t="s">
        <v>19</v>
      </c>
      <c r="N308" s="213" t="s">
        <v>40</v>
      </c>
      <c r="O308" s="85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118</v>
      </c>
      <c r="AT308" s="216" t="s">
        <v>114</v>
      </c>
      <c r="AU308" s="216" t="s">
        <v>79</v>
      </c>
      <c r="AY308" s="18" t="s">
        <v>113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77</v>
      </c>
      <c r="BK308" s="217">
        <f>ROUND(I308*H308,2)</f>
        <v>0</v>
      </c>
      <c r="BL308" s="18" t="s">
        <v>118</v>
      </c>
      <c r="BM308" s="216" t="s">
        <v>472</v>
      </c>
    </row>
    <row r="309" s="2" customFormat="1">
      <c r="A309" s="39"/>
      <c r="B309" s="40"/>
      <c r="C309" s="41"/>
      <c r="D309" s="218" t="s">
        <v>120</v>
      </c>
      <c r="E309" s="41"/>
      <c r="F309" s="219" t="s">
        <v>473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120</v>
      </c>
      <c r="AU309" s="18" t="s">
        <v>79</v>
      </c>
    </row>
    <row r="310" s="2" customFormat="1" ht="37.8" customHeight="1">
      <c r="A310" s="39"/>
      <c r="B310" s="40"/>
      <c r="C310" s="204" t="s">
        <v>474</v>
      </c>
      <c r="D310" s="204" t="s">
        <v>114</v>
      </c>
      <c r="E310" s="205" t="s">
        <v>475</v>
      </c>
      <c r="F310" s="206" t="s">
        <v>476</v>
      </c>
      <c r="G310" s="207" t="s">
        <v>193</v>
      </c>
      <c r="H310" s="208">
        <v>179.28800000000001</v>
      </c>
      <c r="I310" s="209"/>
      <c r="J310" s="210">
        <f>ROUND(I310*H310,2)</f>
        <v>0</v>
      </c>
      <c r="K310" s="211"/>
      <c r="L310" s="45"/>
      <c r="M310" s="212" t="s">
        <v>19</v>
      </c>
      <c r="N310" s="213" t="s">
        <v>40</v>
      </c>
      <c r="O310" s="85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6" t="s">
        <v>118</v>
      </c>
      <c r="AT310" s="216" t="s">
        <v>114</v>
      </c>
      <c r="AU310" s="216" t="s">
        <v>79</v>
      </c>
      <c r="AY310" s="18" t="s">
        <v>113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8" t="s">
        <v>77</v>
      </c>
      <c r="BK310" s="217">
        <f>ROUND(I310*H310,2)</f>
        <v>0</v>
      </c>
      <c r="BL310" s="18" t="s">
        <v>118</v>
      </c>
      <c r="BM310" s="216" t="s">
        <v>477</v>
      </c>
    </row>
    <row r="311" s="2" customFormat="1">
      <c r="A311" s="39"/>
      <c r="B311" s="40"/>
      <c r="C311" s="41"/>
      <c r="D311" s="218" t="s">
        <v>120</v>
      </c>
      <c r="E311" s="41"/>
      <c r="F311" s="219" t="s">
        <v>478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120</v>
      </c>
      <c r="AU311" s="18" t="s">
        <v>79</v>
      </c>
    </row>
    <row r="312" s="2" customFormat="1" ht="21.75" customHeight="1">
      <c r="A312" s="39"/>
      <c r="B312" s="40"/>
      <c r="C312" s="204" t="s">
        <v>479</v>
      </c>
      <c r="D312" s="204" t="s">
        <v>114</v>
      </c>
      <c r="E312" s="205" t="s">
        <v>480</v>
      </c>
      <c r="F312" s="206" t="s">
        <v>481</v>
      </c>
      <c r="G312" s="207" t="s">
        <v>193</v>
      </c>
      <c r="H312" s="208">
        <v>179.28800000000001</v>
      </c>
      <c r="I312" s="209"/>
      <c r="J312" s="210">
        <f>ROUND(I312*H312,2)</f>
        <v>0</v>
      </c>
      <c r="K312" s="211"/>
      <c r="L312" s="45"/>
      <c r="M312" s="212" t="s">
        <v>19</v>
      </c>
      <c r="N312" s="213" t="s">
        <v>40</v>
      </c>
      <c r="O312" s="85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118</v>
      </c>
      <c r="AT312" s="216" t="s">
        <v>114</v>
      </c>
      <c r="AU312" s="216" t="s">
        <v>79</v>
      </c>
      <c r="AY312" s="18" t="s">
        <v>113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77</v>
      </c>
      <c r="BK312" s="217">
        <f>ROUND(I312*H312,2)</f>
        <v>0</v>
      </c>
      <c r="BL312" s="18" t="s">
        <v>118</v>
      </c>
      <c r="BM312" s="216" t="s">
        <v>482</v>
      </c>
    </row>
    <row r="313" s="2" customFormat="1">
      <c r="A313" s="39"/>
      <c r="B313" s="40"/>
      <c r="C313" s="41"/>
      <c r="D313" s="218" t="s">
        <v>120</v>
      </c>
      <c r="E313" s="41"/>
      <c r="F313" s="219" t="s">
        <v>483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120</v>
      </c>
      <c r="AU313" s="18" t="s">
        <v>79</v>
      </c>
    </row>
    <row r="314" s="2" customFormat="1" ht="24.15" customHeight="1">
      <c r="A314" s="39"/>
      <c r="B314" s="40"/>
      <c r="C314" s="204" t="s">
        <v>484</v>
      </c>
      <c r="D314" s="204" t="s">
        <v>114</v>
      </c>
      <c r="E314" s="205" t="s">
        <v>485</v>
      </c>
      <c r="F314" s="206" t="s">
        <v>486</v>
      </c>
      <c r="G314" s="207" t="s">
        <v>193</v>
      </c>
      <c r="H314" s="208">
        <v>5378.6400000000003</v>
      </c>
      <c r="I314" s="209"/>
      <c r="J314" s="210">
        <f>ROUND(I314*H314,2)</f>
        <v>0</v>
      </c>
      <c r="K314" s="211"/>
      <c r="L314" s="45"/>
      <c r="M314" s="212" t="s">
        <v>19</v>
      </c>
      <c r="N314" s="213" t="s">
        <v>40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118</v>
      </c>
      <c r="AT314" s="216" t="s">
        <v>114</v>
      </c>
      <c r="AU314" s="216" t="s">
        <v>79</v>
      </c>
      <c r="AY314" s="18" t="s">
        <v>113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77</v>
      </c>
      <c r="BK314" s="217">
        <f>ROUND(I314*H314,2)</f>
        <v>0</v>
      </c>
      <c r="BL314" s="18" t="s">
        <v>118</v>
      </c>
      <c r="BM314" s="216" t="s">
        <v>487</v>
      </c>
    </row>
    <row r="315" s="2" customFormat="1">
      <c r="A315" s="39"/>
      <c r="B315" s="40"/>
      <c r="C315" s="41"/>
      <c r="D315" s="218" t="s">
        <v>120</v>
      </c>
      <c r="E315" s="41"/>
      <c r="F315" s="219" t="s">
        <v>488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120</v>
      </c>
      <c r="AU315" s="18" t="s">
        <v>79</v>
      </c>
    </row>
    <row r="316" s="13" customFormat="1">
      <c r="A316" s="13"/>
      <c r="B316" s="223"/>
      <c r="C316" s="224"/>
      <c r="D316" s="225" t="s">
        <v>122</v>
      </c>
      <c r="E316" s="226" t="s">
        <v>19</v>
      </c>
      <c r="F316" s="227" t="s">
        <v>489</v>
      </c>
      <c r="G316" s="224"/>
      <c r="H316" s="228">
        <v>5378.6400000000003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122</v>
      </c>
      <c r="AU316" s="234" t="s">
        <v>79</v>
      </c>
      <c r="AV316" s="13" t="s">
        <v>79</v>
      </c>
      <c r="AW316" s="13" t="s">
        <v>31</v>
      </c>
      <c r="AX316" s="13" t="s">
        <v>77</v>
      </c>
      <c r="AY316" s="234" t="s">
        <v>113</v>
      </c>
    </row>
    <row r="317" s="2" customFormat="1" ht="16.5" customHeight="1">
      <c r="A317" s="39"/>
      <c r="B317" s="40"/>
      <c r="C317" s="204" t="s">
        <v>490</v>
      </c>
      <c r="D317" s="204" t="s">
        <v>114</v>
      </c>
      <c r="E317" s="205" t="s">
        <v>491</v>
      </c>
      <c r="F317" s="206" t="s">
        <v>492</v>
      </c>
      <c r="G317" s="207" t="s">
        <v>193</v>
      </c>
      <c r="H317" s="208">
        <v>179.28800000000001</v>
      </c>
      <c r="I317" s="209"/>
      <c r="J317" s="210">
        <f>ROUND(I317*H317,2)</f>
        <v>0</v>
      </c>
      <c r="K317" s="211"/>
      <c r="L317" s="45"/>
      <c r="M317" s="212" t="s">
        <v>19</v>
      </c>
      <c r="N317" s="213" t="s">
        <v>40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118</v>
      </c>
      <c r="AT317" s="216" t="s">
        <v>114</v>
      </c>
      <c r="AU317" s="216" t="s">
        <v>79</v>
      </c>
      <c r="AY317" s="18" t="s">
        <v>113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77</v>
      </c>
      <c r="BK317" s="217">
        <f>ROUND(I317*H317,2)</f>
        <v>0</v>
      </c>
      <c r="BL317" s="18" t="s">
        <v>118</v>
      </c>
      <c r="BM317" s="216" t="s">
        <v>493</v>
      </c>
    </row>
    <row r="318" s="2" customFormat="1">
      <c r="A318" s="39"/>
      <c r="B318" s="40"/>
      <c r="C318" s="41"/>
      <c r="D318" s="218" t="s">
        <v>120</v>
      </c>
      <c r="E318" s="41"/>
      <c r="F318" s="219" t="s">
        <v>494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120</v>
      </c>
      <c r="AU318" s="18" t="s">
        <v>79</v>
      </c>
    </row>
    <row r="319" s="2" customFormat="1" ht="24.15" customHeight="1">
      <c r="A319" s="39"/>
      <c r="B319" s="40"/>
      <c r="C319" s="204" t="s">
        <v>495</v>
      </c>
      <c r="D319" s="204" t="s">
        <v>114</v>
      </c>
      <c r="E319" s="205" t="s">
        <v>496</v>
      </c>
      <c r="F319" s="206" t="s">
        <v>497</v>
      </c>
      <c r="G319" s="207" t="s">
        <v>193</v>
      </c>
      <c r="H319" s="208">
        <v>179.28800000000001</v>
      </c>
      <c r="I319" s="209"/>
      <c r="J319" s="210">
        <f>ROUND(I319*H319,2)</f>
        <v>0</v>
      </c>
      <c r="K319" s="211"/>
      <c r="L319" s="45"/>
      <c r="M319" s="212" t="s">
        <v>19</v>
      </c>
      <c r="N319" s="213" t="s">
        <v>40</v>
      </c>
      <c r="O319" s="85"/>
      <c r="P319" s="214">
        <f>O319*H319</f>
        <v>0</v>
      </c>
      <c r="Q319" s="214">
        <v>0</v>
      </c>
      <c r="R319" s="214">
        <f>Q319*H319</f>
        <v>0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118</v>
      </c>
      <c r="AT319" s="216" t="s">
        <v>114</v>
      </c>
      <c r="AU319" s="216" t="s">
        <v>79</v>
      </c>
      <c r="AY319" s="18" t="s">
        <v>113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77</v>
      </c>
      <c r="BK319" s="217">
        <f>ROUND(I319*H319,2)</f>
        <v>0</v>
      </c>
      <c r="BL319" s="18" t="s">
        <v>118</v>
      </c>
      <c r="BM319" s="216" t="s">
        <v>498</v>
      </c>
    </row>
    <row r="320" s="2" customFormat="1">
      <c r="A320" s="39"/>
      <c r="B320" s="40"/>
      <c r="C320" s="41"/>
      <c r="D320" s="218" t="s">
        <v>120</v>
      </c>
      <c r="E320" s="41"/>
      <c r="F320" s="219" t="s">
        <v>499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120</v>
      </c>
      <c r="AU320" s="18" t="s">
        <v>79</v>
      </c>
    </row>
    <row r="321" s="13" customFormat="1">
      <c r="A321" s="13"/>
      <c r="B321" s="223"/>
      <c r="C321" s="224"/>
      <c r="D321" s="225" t="s">
        <v>122</v>
      </c>
      <c r="E321" s="226" t="s">
        <v>19</v>
      </c>
      <c r="F321" s="227" t="s">
        <v>500</v>
      </c>
      <c r="G321" s="224"/>
      <c r="H321" s="228">
        <v>179.28800000000001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122</v>
      </c>
      <c r="AU321" s="234" t="s">
        <v>79</v>
      </c>
      <c r="AV321" s="13" t="s">
        <v>79</v>
      </c>
      <c r="AW321" s="13" t="s">
        <v>31</v>
      </c>
      <c r="AX321" s="13" t="s">
        <v>77</v>
      </c>
      <c r="AY321" s="234" t="s">
        <v>113</v>
      </c>
    </row>
    <row r="322" s="12" customFormat="1" ht="22.8" customHeight="1">
      <c r="A322" s="12"/>
      <c r="B322" s="190"/>
      <c r="C322" s="191"/>
      <c r="D322" s="192" t="s">
        <v>68</v>
      </c>
      <c r="E322" s="257" t="s">
        <v>501</v>
      </c>
      <c r="F322" s="257" t="s">
        <v>502</v>
      </c>
      <c r="G322" s="191"/>
      <c r="H322" s="191"/>
      <c r="I322" s="194"/>
      <c r="J322" s="258">
        <f>BK322</f>
        <v>0</v>
      </c>
      <c r="K322" s="191"/>
      <c r="L322" s="196"/>
      <c r="M322" s="197"/>
      <c r="N322" s="198"/>
      <c r="O322" s="198"/>
      <c r="P322" s="199">
        <f>SUM(P323:P324)</f>
        <v>0</v>
      </c>
      <c r="Q322" s="198"/>
      <c r="R322" s="199">
        <f>SUM(R323:R324)</f>
        <v>0</v>
      </c>
      <c r="S322" s="198"/>
      <c r="T322" s="200">
        <f>SUM(T323:T324)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77</v>
      </c>
      <c r="AT322" s="202" t="s">
        <v>68</v>
      </c>
      <c r="AU322" s="202" t="s">
        <v>77</v>
      </c>
      <c r="AY322" s="201" t="s">
        <v>113</v>
      </c>
      <c r="BK322" s="203">
        <f>SUM(BK323:BK324)</f>
        <v>0</v>
      </c>
    </row>
    <row r="323" s="2" customFormat="1" ht="24.15" customHeight="1">
      <c r="A323" s="39"/>
      <c r="B323" s="40"/>
      <c r="C323" s="204" t="s">
        <v>503</v>
      </c>
      <c r="D323" s="204" t="s">
        <v>114</v>
      </c>
      <c r="E323" s="205" t="s">
        <v>504</v>
      </c>
      <c r="F323" s="206" t="s">
        <v>505</v>
      </c>
      <c r="G323" s="207" t="s">
        <v>193</v>
      </c>
      <c r="H323" s="208">
        <v>264.11000000000001</v>
      </c>
      <c r="I323" s="209"/>
      <c r="J323" s="210">
        <f>ROUND(I323*H323,2)</f>
        <v>0</v>
      </c>
      <c r="K323" s="211"/>
      <c r="L323" s="45"/>
      <c r="M323" s="212" t="s">
        <v>19</v>
      </c>
      <c r="N323" s="213" t="s">
        <v>40</v>
      </c>
      <c r="O323" s="85"/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212</v>
      </c>
      <c r="AT323" s="216" t="s">
        <v>114</v>
      </c>
      <c r="AU323" s="216" t="s">
        <v>79</v>
      </c>
      <c r="AY323" s="18" t="s">
        <v>113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77</v>
      </c>
      <c r="BK323" s="217">
        <f>ROUND(I323*H323,2)</f>
        <v>0</v>
      </c>
      <c r="BL323" s="18" t="s">
        <v>212</v>
      </c>
      <c r="BM323" s="216" t="s">
        <v>506</v>
      </c>
    </row>
    <row r="324" s="2" customFormat="1">
      <c r="A324" s="39"/>
      <c r="B324" s="40"/>
      <c r="C324" s="41"/>
      <c r="D324" s="218" t="s">
        <v>120</v>
      </c>
      <c r="E324" s="41"/>
      <c r="F324" s="219" t="s">
        <v>507</v>
      </c>
      <c r="G324" s="41"/>
      <c r="H324" s="41"/>
      <c r="I324" s="220"/>
      <c r="J324" s="41"/>
      <c r="K324" s="41"/>
      <c r="L324" s="45"/>
      <c r="M324" s="269"/>
      <c r="N324" s="270"/>
      <c r="O324" s="271"/>
      <c r="P324" s="271"/>
      <c r="Q324" s="271"/>
      <c r="R324" s="271"/>
      <c r="S324" s="271"/>
      <c r="T324" s="272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120</v>
      </c>
      <c r="AU324" s="18" t="s">
        <v>79</v>
      </c>
    </row>
    <row r="325" s="2" customFormat="1" ht="6.96" customHeight="1">
      <c r="A325" s="39"/>
      <c r="B325" s="60"/>
      <c r="C325" s="61"/>
      <c r="D325" s="61"/>
      <c r="E325" s="61"/>
      <c r="F325" s="61"/>
      <c r="G325" s="61"/>
      <c r="H325" s="61"/>
      <c r="I325" s="61"/>
      <c r="J325" s="61"/>
      <c r="K325" s="61"/>
      <c r="L325" s="45"/>
      <c r="M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</row>
  </sheetData>
  <sheetProtection sheet="1" autoFilter="0" formatColumns="0" formatRows="0" objects="1" scenarios="1" spinCount="100000" saltValue="CjI4ENiBfQmQnwlAgOQoYPB/HP/GUBP/uK2NSqIEXj+/akG0JIIwO4NTQmjoZUC1YMj9SjAyFq8QNAmUr8LtQA==" hashValue="pQP2Nv6WtgQOgEqnLfV7CmL8T0zfSEldl4eXud61a+KV5GvAkBPS+VDZSPkMaXJdLPYp694LkIZ7Cv0/Bzq9zg==" algorithmName="SHA-512" password="CC35"/>
  <autoFilter ref="C87:K32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1" r:id="rId1" display="https://podminky.urs.cz/item/CS_URS_2022_02/111211201"/>
    <hyperlink ref="F96" r:id="rId2" display="https://podminky.urs.cz/item/CS_URS_2022_02/112155311"/>
    <hyperlink ref="F99" r:id="rId3" display="https://podminky.urs.cz/item/CS_URS_2022_02/115001105"/>
    <hyperlink ref="F102" r:id="rId4" display="https://podminky.urs.cz/item/CS_URS_2022_02/115101201"/>
    <hyperlink ref="F105" r:id="rId5" display="https://podminky.urs.cz/item/CS_URS_2022_02/121103112"/>
    <hyperlink ref="F110" r:id="rId6" display="https://podminky.urs.cz/item/CS_URS_2022_02/131251100"/>
    <hyperlink ref="F117" r:id="rId7" display="https://podminky.urs.cz/item/CS_URS_2022_02/153191121"/>
    <hyperlink ref="F120" r:id="rId8" display="https://podminky.urs.cz/item/CS_URS_2022_02/153191131"/>
    <hyperlink ref="F123" r:id="rId9" display="https://podminky.urs.cz/item/CS_URS_2022_02/162351103"/>
    <hyperlink ref="F126" r:id="rId10" display="https://podminky.urs.cz/item/CS_URS_2022_02/167151121"/>
    <hyperlink ref="F129" r:id="rId11" display="https://podminky.urs.cz/item/CS_URS_2022_02/174111311"/>
    <hyperlink ref="F134" r:id="rId12" display="https://podminky.urs.cz/item/CS_URS_2022_02/181411122"/>
    <hyperlink ref="F139" r:id="rId13" display="https://podminky.urs.cz/item/CS_URS_2022_02/182111111"/>
    <hyperlink ref="F144" r:id="rId14" display="https://podminky.urs.cz/item/CS_URS_2021_02/182201101"/>
    <hyperlink ref="F147" r:id="rId15" display="https://podminky.urs.cz/item/CS_URS_2022_02/182303112"/>
    <hyperlink ref="F152" r:id="rId16" display="https://podminky.urs.cz/item/CS_URS_2022_02/273311124"/>
    <hyperlink ref="F155" r:id="rId17" display="https://podminky.urs.cz/item/CS_URS_2022_02/274311127"/>
    <hyperlink ref="F161" r:id="rId18" display="https://podminky.urs.cz/item/CS_URS_2022_02/274354111"/>
    <hyperlink ref="F167" r:id="rId19" display="https://podminky.urs.cz/item/CS_URS_2022_02/274354211"/>
    <hyperlink ref="F173" r:id="rId20" display="https://podminky.urs.cz/item/CS_URS_2022_02/275321117"/>
    <hyperlink ref="F180" r:id="rId21" display="https://podminky.urs.cz/item/CS_URS_2022_02/275354111"/>
    <hyperlink ref="F185" r:id="rId22" display="https://podminky.urs.cz/item/CS_URS_2022_02/275354211"/>
    <hyperlink ref="F193" r:id="rId23" display="https://podminky.urs.cz/item/CS_URS_2022_02/311231126"/>
    <hyperlink ref="F198" r:id="rId24" display="https://podminky.urs.cz/item/CS_URS_2022_02/369317311"/>
    <hyperlink ref="F206" r:id="rId25" display="https://podminky.urs.cz/item/CS_URS_2021_01/451311531"/>
    <hyperlink ref="F213" r:id="rId26" display="https://podminky.urs.cz/item/CS_URS_2022_02/465513127"/>
    <hyperlink ref="F219" r:id="rId27" display="https://podminky.urs.cz/item/CS_URS_2022_02/465513157"/>
    <hyperlink ref="F223" r:id="rId28" display="https://podminky.urs.cz/item/CS_URS_2022_02/628613233"/>
    <hyperlink ref="F226" r:id="rId29" display="https://podminky.urs.cz/item/CS_URS_2022_02/628613611"/>
    <hyperlink ref="F230" r:id="rId30" display="https://podminky.urs.cz/item/CS_URS_2022_02/911121111"/>
    <hyperlink ref="F233" r:id="rId31" display="https://podminky.urs.cz/item/CS_URS_2022_02/911121211"/>
    <hyperlink ref="F238" r:id="rId32" display="https://podminky.urs.cz/item/CS_URS_2022_02/936942211"/>
    <hyperlink ref="F241" r:id="rId33" display="https://podminky.urs.cz/item/CS_URS_2022_02/938111111"/>
    <hyperlink ref="F246" r:id="rId34" display="https://podminky.urs.cz/item/CS_URS_2022_02/941111111"/>
    <hyperlink ref="F249" r:id="rId35" display="https://podminky.urs.cz/item/CS_URS_2022_02/941111211"/>
    <hyperlink ref="F252" r:id="rId36" display="https://podminky.urs.cz/item/CS_URS_2022_02/941111811"/>
    <hyperlink ref="F255" r:id="rId37" display="https://podminky.urs.cz/item/CS_URS_2022_02/961021311"/>
    <hyperlink ref="F260" r:id="rId38" display="https://podminky.urs.cz/item/CS_URS_2022_02/961044111"/>
    <hyperlink ref="F263" r:id="rId39" display="https://podminky.urs.cz/item/CS_URS_2022_02/962041211"/>
    <hyperlink ref="F268" r:id="rId40" display="https://podminky.urs.cz/item/CS_URS_2022_02/962051111"/>
    <hyperlink ref="F273" r:id="rId41" display="https://podminky.urs.cz/item/CS_URS_2022_02/965042241"/>
    <hyperlink ref="F278" r:id="rId42" display="https://podminky.urs.cz/item/CS_URS_2022_02/985131111"/>
    <hyperlink ref="F284" r:id="rId43" display="https://podminky.urs.cz/item/CS_URS_2022_02/985131221"/>
    <hyperlink ref="F290" r:id="rId44" display="https://podminky.urs.cz/item/CS_URS_2022_02/985142211"/>
    <hyperlink ref="F296" r:id="rId45" display="https://podminky.urs.cz/item/CS_URS_2022_02/985223212"/>
    <hyperlink ref="F299" r:id="rId46" display="https://podminky.urs.cz/item/CS_URS_2022_02/985232111"/>
    <hyperlink ref="F305" r:id="rId47" display="https://podminky.urs.cz/item/CS_URS_2022_02/985233111"/>
    <hyperlink ref="F309" r:id="rId48" display="https://podminky.urs.cz/item/CS_URS_2022_02/997211111"/>
    <hyperlink ref="F311" r:id="rId49" display="https://podminky.urs.cz/item/CS_URS_2022_02/997211119"/>
    <hyperlink ref="F313" r:id="rId50" display="https://podminky.urs.cz/item/CS_URS_2022_02/997211511"/>
    <hyperlink ref="F315" r:id="rId51" display="https://podminky.urs.cz/item/CS_URS_2022_02/997211519"/>
    <hyperlink ref="F318" r:id="rId52" display="https://podminky.urs.cz/item/CS_URS_2022_02/997211611"/>
    <hyperlink ref="F320" r:id="rId53" display="https://podminky.urs.cz/item/CS_URS_2022_02/997221873"/>
    <hyperlink ref="F324" r:id="rId54" display="https://podminky.urs.cz/item/CS_URS_2022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s="1" customFormat="1" ht="24.96" customHeight="1">
      <c r="B4" s="21"/>
      <c r="D4" s="131" t="s">
        <v>83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mostu v km 254,069 na trati Brno -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508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20. 4. 2022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ROUND((SUM(BE85:BE116)),  2)</f>
        <v>0</v>
      </c>
      <c r="G33" s="39"/>
      <c r="H33" s="39"/>
      <c r="I33" s="149">
        <v>0.20999999999999999</v>
      </c>
      <c r="J33" s="148">
        <f>ROUND(((SUM(BE85:BE116))*I33),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ROUND((SUM(BF85:BF116)),  2)</f>
        <v>0</v>
      </c>
      <c r="G34" s="39"/>
      <c r="H34" s="39"/>
      <c r="I34" s="149">
        <v>0.14999999999999999</v>
      </c>
      <c r="J34" s="148">
        <f>ROUND(((SUM(BF85:BF116))*I34),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mostu v km 254,069 na trati Brno -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20. 4. 2022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87</v>
      </c>
      <c r="D57" s="163"/>
      <c r="E57" s="163"/>
      <c r="F57" s="163"/>
      <c r="G57" s="163"/>
      <c r="H57" s="163"/>
      <c r="I57" s="163"/>
      <c r="J57" s="164" t="s">
        <v>88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6"/>
      <c r="C60" s="167"/>
      <c r="D60" s="168" t="s">
        <v>508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509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510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511</v>
      </c>
      <c r="E63" s="175"/>
      <c r="F63" s="175"/>
      <c r="G63" s="175"/>
      <c r="H63" s="175"/>
      <c r="I63" s="175"/>
      <c r="J63" s="176">
        <f>J106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512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513</v>
      </c>
      <c r="E65" s="175"/>
      <c r="F65" s="175"/>
      <c r="G65" s="175"/>
      <c r="H65" s="175"/>
      <c r="I65" s="175"/>
      <c r="J65" s="176">
        <f>J114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99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Oprava mostu v km 254,069 na trati Brno - Jihlava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84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VRN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20. 4. 2022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100</v>
      </c>
      <c r="D84" s="181" t="s">
        <v>54</v>
      </c>
      <c r="E84" s="181" t="s">
        <v>50</v>
      </c>
      <c r="F84" s="181" t="s">
        <v>51</v>
      </c>
      <c r="G84" s="181" t="s">
        <v>101</v>
      </c>
      <c r="H84" s="181" t="s">
        <v>102</v>
      </c>
      <c r="I84" s="181" t="s">
        <v>103</v>
      </c>
      <c r="J84" s="182" t="s">
        <v>88</v>
      </c>
      <c r="K84" s="183" t="s">
        <v>104</v>
      </c>
      <c r="L84" s="184"/>
      <c r="M84" s="93" t="s">
        <v>19</v>
      </c>
      <c r="N84" s="94" t="s">
        <v>39</v>
      </c>
      <c r="O84" s="94" t="s">
        <v>105</v>
      </c>
      <c r="P84" s="94" t="s">
        <v>106</v>
      </c>
      <c r="Q84" s="94" t="s">
        <v>107</v>
      </c>
      <c r="R84" s="94" t="s">
        <v>108</v>
      </c>
      <c r="S84" s="94" t="s">
        <v>109</v>
      </c>
      <c r="T84" s="95" t="s">
        <v>110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111</v>
      </c>
      <c r="D85" s="41"/>
      <c r="E85" s="41"/>
      <c r="F85" s="41"/>
      <c r="G85" s="41"/>
      <c r="H85" s="41"/>
      <c r="I85" s="41"/>
      <c r="J85" s="185">
        <f>BK85</f>
        <v>0</v>
      </c>
      <c r="K85" s="41"/>
      <c r="L85" s="45"/>
      <c r="M85" s="96"/>
      <c r="N85" s="186"/>
      <c r="O85" s="97"/>
      <c r="P85" s="187">
        <f>P86</f>
        <v>0</v>
      </c>
      <c r="Q85" s="97"/>
      <c r="R85" s="187">
        <f>R86</f>
        <v>0</v>
      </c>
      <c r="S85" s="97"/>
      <c r="T85" s="188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89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80</v>
      </c>
      <c r="F86" s="193" t="s">
        <v>81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P87+P97+P106+P111+P114</f>
        <v>0</v>
      </c>
      <c r="Q86" s="198"/>
      <c r="R86" s="199">
        <f>R87+R97+R106+R111+R114</f>
        <v>0</v>
      </c>
      <c r="S86" s="198"/>
      <c r="T86" s="200">
        <f>T87+T97+T106+T111+T114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144</v>
      </c>
      <c r="AT86" s="202" t="s">
        <v>68</v>
      </c>
      <c r="AU86" s="202" t="s">
        <v>69</v>
      </c>
      <c r="AY86" s="201" t="s">
        <v>113</v>
      </c>
      <c r="BK86" s="203">
        <f>BK87+BK97+BK106+BK111+BK114</f>
        <v>0</v>
      </c>
    </row>
    <row r="87" s="12" customFormat="1" ht="22.8" customHeight="1">
      <c r="A87" s="12"/>
      <c r="B87" s="190"/>
      <c r="C87" s="191"/>
      <c r="D87" s="192" t="s">
        <v>68</v>
      </c>
      <c r="E87" s="257" t="s">
        <v>514</v>
      </c>
      <c r="F87" s="257" t="s">
        <v>515</v>
      </c>
      <c r="G87" s="191"/>
      <c r="H87" s="191"/>
      <c r="I87" s="194"/>
      <c r="J87" s="258">
        <f>BK87</f>
        <v>0</v>
      </c>
      <c r="K87" s="191"/>
      <c r="L87" s="196"/>
      <c r="M87" s="197"/>
      <c r="N87" s="198"/>
      <c r="O87" s="198"/>
      <c r="P87" s="199">
        <f>SUM(P88:P96)</f>
        <v>0</v>
      </c>
      <c r="Q87" s="198"/>
      <c r="R87" s="199">
        <f>SUM(R88:R96)</f>
        <v>0</v>
      </c>
      <c r="S87" s="198"/>
      <c r="T87" s="200">
        <f>SUM(T88:T96)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144</v>
      </c>
      <c r="AT87" s="202" t="s">
        <v>68</v>
      </c>
      <c r="AU87" s="202" t="s">
        <v>77</v>
      </c>
      <c r="AY87" s="201" t="s">
        <v>113</v>
      </c>
      <c r="BK87" s="203">
        <f>SUM(BK88:BK96)</f>
        <v>0</v>
      </c>
    </row>
    <row r="88" s="2" customFormat="1" ht="16.5" customHeight="1">
      <c r="A88" s="39"/>
      <c r="B88" s="40"/>
      <c r="C88" s="204" t="s">
        <v>77</v>
      </c>
      <c r="D88" s="204" t="s">
        <v>114</v>
      </c>
      <c r="E88" s="205" t="s">
        <v>516</v>
      </c>
      <c r="F88" s="206" t="s">
        <v>517</v>
      </c>
      <c r="G88" s="207" t="s">
        <v>518</v>
      </c>
      <c r="H88" s="208">
        <v>1</v>
      </c>
      <c r="I88" s="209"/>
      <c r="J88" s="210">
        <f>ROUND(I88*H88,2)</f>
        <v>0</v>
      </c>
      <c r="K88" s="211"/>
      <c r="L88" s="45"/>
      <c r="M88" s="212" t="s">
        <v>19</v>
      </c>
      <c r="N88" s="213" t="s">
        <v>40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519</v>
      </c>
      <c r="AT88" s="216" t="s">
        <v>114</v>
      </c>
      <c r="AU88" s="216" t="s">
        <v>79</v>
      </c>
      <c r="AY88" s="18" t="s">
        <v>113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77</v>
      </c>
      <c r="BK88" s="217">
        <f>ROUND(I88*H88,2)</f>
        <v>0</v>
      </c>
      <c r="BL88" s="18" t="s">
        <v>519</v>
      </c>
      <c r="BM88" s="216" t="s">
        <v>520</v>
      </c>
    </row>
    <row r="89" s="2" customFormat="1">
      <c r="A89" s="39"/>
      <c r="B89" s="40"/>
      <c r="C89" s="41"/>
      <c r="D89" s="218" t="s">
        <v>120</v>
      </c>
      <c r="E89" s="41"/>
      <c r="F89" s="219" t="s">
        <v>521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79</v>
      </c>
    </row>
    <row r="90" s="13" customFormat="1">
      <c r="A90" s="13"/>
      <c r="B90" s="223"/>
      <c r="C90" s="224"/>
      <c r="D90" s="225" t="s">
        <v>122</v>
      </c>
      <c r="E90" s="226" t="s">
        <v>19</v>
      </c>
      <c r="F90" s="227" t="s">
        <v>522</v>
      </c>
      <c r="G90" s="224"/>
      <c r="H90" s="228">
        <v>1</v>
      </c>
      <c r="I90" s="229"/>
      <c r="J90" s="224"/>
      <c r="K90" s="224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122</v>
      </c>
      <c r="AU90" s="234" t="s">
        <v>79</v>
      </c>
      <c r="AV90" s="13" t="s">
        <v>79</v>
      </c>
      <c r="AW90" s="13" t="s">
        <v>31</v>
      </c>
      <c r="AX90" s="13" t="s">
        <v>69</v>
      </c>
      <c r="AY90" s="234" t="s">
        <v>113</v>
      </c>
    </row>
    <row r="91" s="14" customFormat="1">
      <c r="A91" s="14"/>
      <c r="B91" s="235"/>
      <c r="C91" s="236"/>
      <c r="D91" s="225" t="s">
        <v>122</v>
      </c>
      <c r="E91" s="237" t="s">
        <v>19</v>
      </c>
      <c r="F91" s="238" t="s">
        <v>125</v>
      </c>
      <c r="G91" s="236"/>
      <c r="H91" s="239">
        <v>1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122</v>
      </c>
      <c r="AU91" s="245" t="s">
        <v>79</v>
      </c>
      <c r="AV91" s="14" t="s">
        <v>118</v>
      </c>
      <c r="AW91" s="14" t="s">
        <v>31</v>
      </c>
      <c r="AX91" s="14" t="s">
        <v>77</v>
      </c>
      <c r="AY91" s="245" t="s">
        <v>113</v>
      </c>
    </row>
    <row r="92" s="2" customFormat="1" ht="16.5" customHeight="1">
      <c r="A92" s="39"/>
      <c r="B92" s="40"/>
      <c r="C92" s="204" t="s">
        <v>79</v>
      </c>
      <c r="D92" s="204" t="s">
        <v>114</v>
      </c>
      <c r="E92" s="205" t="s">
        <v>523</v>
      </c>
      <c r="F92" s="206" t="s">
        <v>524</v>
      </c>
      <c r="G92" s="207" t="s">
        <v>518</v>
      </c>
      <c r="H92" s="208">
        <v>1</v>
      </c>
      <c r="I92" s="209"/>
      <c r="J92" s="210">
        <f>ROUND(I92*H92,2)</f>
        <v>0</v>
      </c>
      <c r="K92" s="211"/>
      <c r="L92" s="45"/>
      <c r="M92" s="212" t="s">
        <v>19</v>
      </c>
      <c r="N92" s="213" t="s">
        <v>40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519</v>
      </c>
      <c r="AT92" s="216" t="s">
        <v>114</v>
      </c>
      <c r="AU92" s="216" t="s">
        <v>79</v>
      </c>
      <c r="AY92" s="18" t="s">
        <v>113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77</v>
      </c>
      <c r="BK92" s="217">
        <f>ROUND(I92*H92,2)</f>
        <v>0</v>
      </c>
      <c r="BL92" s="18" t="s">
        <v>519</v>
      </c>
      <c r="BM92" s="216" t="s">
        <v>525</v>
      </c>
    </row>
    <row r="93" s="2" customFormat="1">
      <c r="A93" s="39"/>
      <c r="B93" s="40"/>
      <c r="C93" s="41"/>
      <c r="D93" s="218" t="s">
        <v>120</v>
      </c>
      <c r="E93" s="41"/>
      <c r="F93" s="219" t="s">
        <v>526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120</v>
      </c>
      <c r="AU93" s="18" t="s">
        <v>79</v>
      </c>
    </row>
    <row r="94" s="13" customFormat="1">
      <c r="A94" s="13"/>
      <c r="B94" s="223"/>
      <c r="C94" s="224"/>
      <c r="D94" s="225" t="s">
        <v>122</v>
      </c>
      <c r="E94" s="226" t="s">
        <v>19</v>
      </c>
      <c r="F94" s="227" t="s">
        <v>527</v>
      </c>
      <c r="G94" s="224"/>
      <c r="H94" s="228">
        <v>1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122</v>
      </c>
      <c r="AU94" s="234" t="s">
        <v>79</v>
      </c>
      <c r="AV94" s="13" t="s">
        <v>79</v>
      </c>
      <c r="AW94" s="13" t="s">
        <v>31</v>
      </c>
      <c r="AX94" s="13" t="s">
        <v>77</v>
      </c>
      <c r="AY94" s="234" t="s">
        <v>113</v>
      </c>
    </row>
    <row r="95" s="2" customFormat="1" ht="24.15" customHeight="1">
      <c r="A95" s="39"/>
      <c r="B95" s="40"/>
      <c r="C95" s="204" t="s">
        <v>131</v>
      </c>
      <c r="D95" s="204" t="s">
        <v>114</v>
      </c>
      <c r="E95" s="205" t="s">
        <v>528</v>
      </c>
      <c r="F95" s="206" t="s">
        <v>529</v>
      </c>
      <c r="G95" s="207" t="s">
        <v>518</v>
      </c>
      <c r="H95" s="208">
        <v>1</v>
      </c>
      <c r="I95" s="209"/>
      <c r="J95" s="210">
        <f>ROUND(I95*H95,2)</f>
        <v>0</v>
      </c>
      <c r="K95" s="211"/>
      <c r="L95" s="45"/>
      <c r="M95" s="212" t="s">
        <v>19</v>
      </c>
      <c r="N95" s="213" t="s">
        <v>40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519</v>
      </c>
      <c r="AT95" s="216" t="s">
        <v>114</v>
      </c>
      <c r="AU95" s="216" t="s">
        <v>79</v>
      </c>
      <c r="AY95" s="18" t="s">
        <v>113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77</v>
      </c>
      <c r="BK95" s="217">
        <f>ROUND(I95*H95,2)</f>
        <v>0</v>
      </c>
      <c r="BL95" s="18" t="s">
        <v>519</v>
      </c>
      <c r="BM95" s="216" t="s">
        <v>530</v>
      </c>
    </row>
    <row r="96" s="2" customFormat="1">
      <c r="A96" s="39"/>
      <c r="B96" s="40"/>
      <c r="C96" s="41"/>
      <c r="D96" s="218" t="s">
        <v>120</v>
      </c>
      <c r="E96" s="41"/>
      <c r="F96" s="219" t="s">
        <v>531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120</v>
      </c>
      <c r="AU96" s="18" t="s">
        <v>79</v>
      </c>
    </row>
    <row r="97" s="12" customFormat="1" ht="22.8" customHeight="1">
      <c r="A97" s="12"/>
      <c r="B97" s="190"/>
      <c r="C97" s="191"/>
      <c r="D97" s="192" t="s">
        <v>68</v>
      </c>
      <c r="E97" s="257" t="s">
        <v>532</v>
      </c>
      <c r="F97" s="257" t="s">
        <v>533</v>
      </c>
      <c r="G97" s="191"/>
      <c r="H97" s="191"/>
      <c r="I97" s="194"/>
      <c r="J97" s="258">
        <f>BK97</f>
        <v>0</v>
      </c>
      <c r="K97" s="191"/>
      <c r="L97" s="196"/>
      <c r="M97" s="197"/>
      <c r="N97" s="198"/>
      <c r="O97" s="198"/>
      <c r="P97" s="199">
        <f>SUM(P98:P105)</f>
        <v>0</v>
      </c>
      <c r="Q97" s="198"/>
      <c r="R97" s="199">
        <f>SUM(R98:R105)</f>
        <v>0</v>
      </c>
      <c r="S97" s="198"/>
      <c r="T97" s="200">
        <f>SUM(T98:T105)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144</v>
      </c>
      <c r="AT97" s="202" t="s">
        <v>68</v>
      </c>
      <c r="AU97" s="202" t="s">
        <v>77</v>
      </c>
      <c r="AY97" s="201" t="s">
        <v>113</v>
      </c>
      <c r="BK97" s="203">
        <f>SUM(BK98:BK105)</f>
        <v>0</v>
      </c>
    </row>
    <row r="98" s="2" customFormat="1" ht="16.5" customHeight="1">
      <c r="A98" s="39"/>
      <c r="B98" s="40"/>
      <c r="C98" s="204" t="s">
        <v>118</v>
      </c>
      <c r="D98" s="204" t="s">
        <v>114</v>
      </c>
      <c r="E98" s="205" t="s">
        <v>534</v>
      </c>
      <c r="F98" s="206" t="s">
        <v>535</v>
      </c>
      <c r="G98" s="207" t="s">
        <v>518</v>
      </c>
      <c r="H98" s="208">
        <v>1</v>
      </c>
      <c r="I98" s="209"/>
      <c r="J98" s="210">
        <f>ROUND(I98*H98,2)</f>
        <v>0</v>
      </c>
      <c r="K98" s="211"/>
      <c r="L98" s="45"/>
      <c r="M98" s="212" t="s">
        <v>19</v>
      </c>
      <c r="N98" s="213" t="s">
        <v>40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519</v>
      </c>
      <c r="AT98" s="216" t="s">
        <v>114</v>
      </c>
      <c r="AU98" s="216" t="s">
        <v>79</v>
      </c>
      <c r="AY98" s="18" t="s">
        <v>113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77</v>
      </c>
      <c r="BK98" s="217">
        <f>ROUND(I98*H98,2)</f>
        <v>0</v>
      </c>
      <c r="BL98" s="18" t="s">
        <v>519</v>
      </c>
      <c r="BM98" s="216" t="s">
        <v>536</v>
      </c>
    </row>
    <row r="99" s="2" customFormat="1">
      <c r="A99" s="39"/>
      <c r="B99" s="40"/>
      <c r="C99" s="41"/>
      <c r="D99" s="218" t="s">
        <v>120</v>
      </c>
      <c r="E99" s="41"/>
      <c r="F99" s="219" t="s">
        <v>537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120</v>
      </c>
      <c r="AU99" s="18" t="s">
        <v>79</v>
      </c>
    </row>
    <row r="100" s="2" customFormat="1" ht="16.5" customHeight="1">
      <c r="A100" s="39"/>
      <c r="B100" s="40"/>
      <c r="C100" s="204" t="s">
        <v>144</v>
      </c>
      <c r="D100" s="204" t="s">
        <v>114</v>
      </c>
      <c r="E100" s="205" t="s">
        <v>538</v>
      </c>
      <c r="F100" s="206" t="s">
        <v>539</v>
      </c>
      <c r="G100" s="207" t="s">
        <v>518</v>
      </c>
      <c r="H100" s="208">
        <v>1</v>
      </c>
      <c r="I100" s="209"/>
      <c r="J100" s="210">
        <f>ROUND(I100*H100,2)</f>
        <v>0</v>
      </c>
      <c r="K100" s="211"/>
      <c r="L100" s="45"/>
      <c r="M100" s="212" t="s">
        <v>19</v>
      </c>
      <c r="N100" s="213" t="s">
        <v>40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519</v>
      </c>
      <c r="AT100" s="216" t="s">
        <v>114</v>
      </c>
      <c r="AU100" s="216" t="s">
        <v>79</v>
      </c>
      <c r="AY100" s="18" t="s">
        <v>113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77</v>
      </c>
      <c r="BK100" s="217">
        <f>ROUND(I100*H100,2)</f>
        <v>0</v>
      </c>
      <c r="BL100" s="18" t="s">
        <v>519</v>
      </c>
      <c r="BM100" s="216" t="s">
        <v>540</v>
      </c>
    </row>
    <row r="101" s="2" customFormat="1">
      <c r="A101" s="39"/>
      <c r="B101" s="40"/>
      <c r="C101" s="41"/>
      <c r="D101" s="218" t="s">
        <v>120</v>
      </c>
      <c r="E101" s="41"/>
      <c r="F101" s="219" t="s">
        <v>541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79</v>
      </c>
    </row>
    <row r="102" s="13" customFormat="1">
      <c r="A102" s="13"/>
      <c r="B102" s="223"/>
      <c r="C102" s="224"/>
      <c r="D102" s="225" t="s">
        <v>122</v>
      </c>
      <c r="E102" s="226" t="s">
        <v>19</v>
      </c>
      <c r="F102" s="227" t="s">
        <v>542</v>
      </c>
      <c r="G102" s="224"/>
      <c r="H102" s="228">
        <v>1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122</v>
      </c>
      <c r="AU102" s="234" t="s">
        <v>79</v>
      </c>
      <c r="AV102" s="13" t="s">
        <v>79</v>
      </c>
      <c r="AW102" s="13" t="s">
        <v>31</v>
      </c>
      <c r="AX102" s="13" t="s">
        <v>77</v>
      </c>
      <c r="AY102" s="234" t="s">
        <v>113</v>
      </c>
    </row>
    <row r="103" s="2" customFormat="1" ht="16.5" customHeight="1">
      <c r="A103" s="39"/>
      <c r="B103" s="40"/>
      <c r="C103" s="204" t="s">
        <v>152</v>
      </c>
      <c r="D103" s="204" t="s">
        <v>114</v>
      </c>
      <c r="E103" s="205" t="s">
        <v>543</v>
      </c>
      <c r="F103" s="206" t="s">
        <v>544</v>
      </c>
      <c r="G103" s="207" t="s">
        <v>518</v>
      </c>
      <c r="H103" s="208">
        <v>1</v>
      </c>
      <c r="I103" s="209"/>
      <c r="J103" s="210">
        <f>ROUND(I103*H103,2)</f>
        <v>0</v>
      </c>
      <c r="K103" s="211"/>
      <c r="L103" s="45"/>
      <c r="M103" s="212" t="s">
        <v>19</v>
      </c>
      <c r="N103" s="213" t="s">
        <v>40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519</v>
      </c>
      <c r="AT103" s="216" t="s">
        <v>114</v>
      </c>
      <c r="AU103" s="216" t="s">
        <v>79</v>
      </c>
      <c r="AY103" s="18" t="s">
        <v>113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77</v>
      </c>
      <c r="BK103" s="217">
        <f>ROUND(I103*H103,2)</f>
        <v>0</v>
      </c>
      <c r="BL103" s="18" t="s">
        <v>519</v>
      </c>
      <c r="BM103" s="216" t="s">
        <v>545</v>
      </c>
    </row>
    <row r="104" s="2" customFormat="1">
      <c r="A104" s="39"/>
      <c r="B104" s="40"/>
      <c r="C104" s="41"/>
      <c r="D104" s="218" t="s">
        <v>120</v>
      </c>
      <c r="E104" s="41"/>
      <c r="F104" s="219" t="s">
        <v>546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120</v>
      </c>
      <c r="AU104" s="18" t="s">
        <v>79</v>
      </c>
    </row>
    <row r="105" s="13" customFormat="1">
      <c r="A105" s="13"/>
      <c r="B105" s="223"/>
      <c r="C105" s="224"/>
      <c r="D105" s="225" t="s">
        <v>122</v>
      </c>
      <c r="E105" s="226" t="s">
        <v>19</v>
      </c>
      <c r="F105" s="227" t="s">
        <v>547</v>
      </c>
      <c r="G105" s="224"/>
      <c r="H105" s="228">
        <v>1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122</v>
      </c>
      <c r="AU105" s="234" t="s">
        <v>79</v>
      </c>
      <c r="AV105" s="13" t="s">
        <v>79</v>
      </c>
      <c r="AW105" s="13" t="s">
        <v>31</v>
      </c>
      <c r="AX105" s="13" t="s">
        <v>77</v>
      </c>
      <c r="AY105" s="234" t="s">
        <v>113</v>
      </c>
    </row>
    <row r="106" s="12" customFormat="1" ht="22.8" customHeight="1">
      <c r="A106" s="12"/>
      <c r="B106" s="190"/>
      <c r="C106" s="191"/>
      <c r="D106" s="192" t="s">
        <v>68</v>
      </c>
      <c r="E106" s="257" t="s">
        <v>548</v>
      </c>
      <c r="F106" s="257" t="s">
        <v>549</v>
      </c>
      <c r="G106" s="191"/>
      <c r="H106" s="191"/>
      <c r="I106" s="194"/>
      <c r="J106" s="258">
        <f>BK106</f>
        <v>0</v>
      </c>
      <c r="K106" s="191"/>
      <c r="L106" s="196"/>
      <c r="M106" s="197"/>
      <c r="N106" s="198"/>
      <c r="O106" s="198"/>
      <c r="P106" s="199">
        <f>SUM(P107:P110)</f>
        <v>0</v>
      </c>
      <c r="Q106" s="198"/>
      <c r="R106" s="199">
        <f>SUM(R107:R110)</f>
        <v>0</v>
      </c>
      <c r="S106" s="198"/>
      <c r="T106" s="200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144</v>
      </c>
      <c r="AT106" s="202" t="s">
        <v>68</v>
      </c>
      <c r="AU106" s="202" t="s">
        <v>77</v>
      </c>
      <c r="AY106" s="201" t="s">
        <v>113</v>
      </c>
      <c r="BK106" s="203">
        <f>SUM(BK107:BK110)</f>
        <v>0</v>
      </c>
    </row>
    <row r="107" s="2" customFormat="1" ht="16.5" customHeight="1">
      <c r="A107" s="39"/>
      <c r="B107" s="40"/>
      <c r="C107" s="204" t="s">
        <v>167</v>
      </c>
      <c r="D107" s="204" t="s">
        <v>114</v>
      </c>
      <c r="E107" s="205" t="s">
        <v>550</v>
      </c>
      <c r="F107" s="206" t="s">
        <v>551</v>
      </c>
      <c r="G107" s="207" t="s">
        <v>140</v>
      </c>
      <c r="H107" s="208">
        <v>10</v>
      </c>
      <c r="I107" s="209"/>
      <c r="J107" s="210">
        <f>ROUND(I107*H107,2)</f>
        <v>0</v>
      </c>
      <c r="K107" s="211"/>
      <c r="L107" s="45"/>
      <c r="M107" s="212" t="s">
        <v>19</v>
      </c>
      <c r="N107" s="213" t="s">
        <v>40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519</v>
      </c>
      <c r="AT107" s="216" t="s">
        <v>114</v>
      </c>
      <c r="AU107" s="216" t="s">
        <v>79</v>
      </c>
      <c r="AY107" s="18" t="s">
        <v>113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77</v>
      </c>
      <c r="BK107" s="217">
        <f>ROUND(I107*H107,2)</f>
        <v>0</v>
      </c>
      <c r="BL107" s="18" t="s">
        <v>519</v>
      </c>
      <c r="BM107" s="216" t="s">
        <v>552</v>
      </c>
    </row>
    <row r="108" s="2" customFormat="1">
      <c r="A108" s="39"/>
      <c r="B108" s="40"/>
      <c r="C108" s="41"/>
      <c r="D108" s="218" t="s">
        <v>120</v>
      </c>
      <c r="E108" s="41"/>
      <c r="F108" s="219" t="s">
        <v>553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79</v>
      </c>
    </row>
    <row r="109" s="2" customFormat="1" ht="16.5" customHeight="1">
      <c r="A109" s="39"/>
      <c r="B109" s="40"/>
      <c r="C109" s="204" t="s">
        <v>172</v>
      </c>
      <c r="D109" s="204" t="s">
        <v>114</v>
      </c>
      <c r="E109" s="205" t="s">
        <v>554</v>
      </c>
      <c r="F109" s="206" t="s">
        <v>555</v>
      </c>
      <c r="G109" s="207" t="s">
        <v>518</v>
      </c>
      <c r="H109" s="208">
        <v>4</v>
      </c>
      <c r="I109" s="209"/>
      <c r="J109" s="210">
        <f>ROUND(I109*H109,2)</f>
        <v>0</v>
      </c>
      <c r="K109" s="211"/>
      <c r="L109" s="45"/>
      <c r="M109" s="212" t="s">
        <v>19</v>
      </c>
      <c r="N109" s="213" t="s">
        <v>40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519</v>
      </c>
      <c r="AT109" s="216" t="s">
        <v>114</v>
      </c>
      <c r="AU109" s="216" t="s">
        <v>79</v>
      </c>
      <c r="AY109" s="18" t="s">
        <v>113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77</v>
      </c>
      <c r="BK109" s="217">
        <f>ROUND(I109*H109,2)</f>
        <v>0</v>
      </c>
      <c r="BL109" s="18" t="s">
        <v>519</v>
      </c>
      <c r="BM109" s="216" t="s">
        <v>556</v>
      </c>
    </row>
    <row r="110" s="2" customFormat="1">
      <c r="A110" s="39"/>
      <c r="B110" s="40"/>
      <c r="C110" s="41"/>
      <c r="D110" s="218" t="s">
        <v>120</v>
      </c>
      <c r="E110" s="41"/>
      <c r="F110" s="219" t="s">
        <v>557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120</v>
      </c>
      <c r="AU110" s="18" t="s">
        <v>79</v>
      </c>
    </row>
    <row r="111" s="12" customFormat="1" ht="22.8" customHeight="1">
      <c r="A111" s="12"/>
      <c r="B111" s="190"/>
      <c r="C111" s="191"/>
      <c r="D111" s="192" t="s">
        <v>68</v>
      </c>
      <c r="E111" s="257" t="s">
        <v>558</v>
      </c>
      <c r="F111" s="257" t="s">
        <v>559</v>
      </c>
      <c r="G111" s="191"/>
      <c r="H111" s="191"/>
      <c r="I111" s="194"/>
      <c r="J111" s="258">
        <f>BK111</f>
        <v>0</v>
      </c>
      <c r="K111" s="191"/>
      <c r="L111" s="196"/>
      <c r="M111" s="197"/>
      <c r="N111" s="198"/>
      <c r="O111" s="198"/>
      <c r="P111" s="199">
        <f>SUM(P112:P113)</f>
        <v>0</v>
      </c>
      <c r="Q111" s="198"/>
      <c r="R111" s="199">
        <f>SUM(R112:R113)</f>
        <v>0</v>
      </c>
      <c r="S111" s="198"/>
      <c r="T111" s="200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144</v>
      </c>
      <c r="AT111" s="202" t="s">
        <v>68</v>
      </c>
      <c r="AU111" s="202" t="s">
        <v>77</v>
      </c>
      <c r="AY111" s="201" t="s">
        <v>113</v>
      </c>
      <c r="BK111" s="203">
        <f>SUM(BK112:BK113)</f>
        <v>0</v>
      </c>
    </row>
    <row r="112" s="2" customFormat="1" ht="21.75" customHeight="1">
      <c r="A112" s="39"/>
      <c r="B112" s="40"/>
      <c r="C112" s="204" t="s">
        <v>178</v>
      </c>
      <c r="D112" s="204" t="s">
        <v>114</v>
      </c>
      <c r="E112" s="205" t="s">
        <v>560</v>
      </c>
      <c r="F112" s="206" t="s">
        <v>561</v>
      </c>
      <c r="G112" s="207" t="s">
        <v>518</v>
      </c>
      <c r="H112" s="208">
        <v>1</v>
      </c>
      <c r="I112" s="209"/>
      <c r="J112" s="210">
        <f>ROUND(I112*H112,2)</f>
        <v>0</v>
      </c>
      <c r="K112" s="211"/>
      <c r="L112" s="45"/>
      <c r="M112" s="212" t="s">
        <v>19</v>
      </c>
      <c r="N112" s="213" t="s">
        <v>40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519</v>
      </c>
      <c r="AT112" s="216" t="s">
        <v>114</v>
      </c>
      <c r="AU112" s="216" t="s">
        <v>79</v>
      </c>
      <c r="AY112" s="18" t="s">
        <v>113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77</v>
      </c>
      <c r="BK112" s="217">
        <f>ROUND(I112*H112,2)</f>
        <v>0</v>
      </c>
      <c r="BL112" s="18" t="s">
        <v>519</v>
      </c>
      <c r="BM112" s="216" t="s">
        <v>562</v>
      </c>
    </row>
    <row r="113" s="2" customFormat="1">
      <c r="A113" s="39"/>
      <c r="B113" s="40"/>
      <c r="C113" s="41"/>
      <c r="D113" s="218" t="s">
        <v>120</v>
      </c>
      <c r="E113" s="41"/>
      <c r="F113" s="219" t="s">
        <v>563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120</v>
      </c>
      <c r="AU113" s="18" t="s">
        <v>79</v>
      </c>
    </row>
    <row r="114" s="12" customFormat="1" ht="22.8" customHeight="1">
      <c r="A114" s="12"/>
      <c r="B114" s="190"/>
      <c r="C114" s="191"/>
      <c r="D114" s="192" t="s">
        <v>68</v>
      </c>
      <c r="E114" s="257" t="s">
        <v>564</v>
      </c>
      <c r="F114" s="257" t="s">
        <v>565</v>
      </c>
      <c r="G114" s="191"/>
      <c r="H114" s="191"/>
      <c r="I114" s="194"/>
      <c r="J114" s="258">
        <f>BK114</f>
        <v>0</v>
      </c>
      <c r="K114" s="191"/>
      <c r="L114" s="196"/>
      <c r="M114" s="197"/>
      <c r="N114" s="198"/>
      <c r="O114" s="198"/>
      <c r="P114" s="199">
        <f>SUM(P115:P116)</f>
        <v>0</v>
      </c>
      <c r="Q114" s="198"/>
      <c r="R114" s="199">
        <f>SUM(R115:R116)</f>
        <v>0</v>
      </c>
      <c r="S114" s="198"/>
      <c r="T114" s="200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144</v>
      </c>
      <c r="AT114" s="202" t="s">
        <v>68</v>
      </c>
      <c r="AU114" s="202" t="s">
        <v>77</v>
      </c>
      <c r="AY114" s="201" t="s">
        <v>113</v>
      </c>
      <c r="BK114" s="203">
        <f>SUM(BK115:BK116)</f>
        <v>0</v>
      </c>
    </row>
    <row r="115" s="2" customFormat="1" ht="16.5" customHeight="1">
      <c r="A115" s="39"/>
      <c r="B115" s="40"/>
      <c r="C115" s="204" t="s">
        <v>183</v>
      </c>
      <c r="D115" s="204" t="s">
        <v>114</v>
      </c>
      <c r="E115" s="205" t="s">
        <v>566</v>
      </c>
      <c r="F115" s="206" t="s">
        <v>567</v>
      </c>
      <c r="G115" s="207" t="s">
        <v>518</v>
      </c>
      <c r="H115" s="208">
        <v>1</v>
      </c>
      <c r="I115" s="209"/>
      <c r="J115" s="210">
        <f>ROUND(I115*H115,2)</f>
        <v>0</v>
      </c>
      <c r="K115" s="211"/>
      <c r="L115" s="45"/>
      <c r="M115" s="212" t="s">
        <v>19</v>
      </c>
      <c r="N115" s="213" t="s">
        <v>40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519</v>
      </c>
      <c r="AT115" s="216" t="s">
        <v>114</v>
      </c>
      <c r="AU115" s="216" t="s">
        <v>79</v>
      </c>
      <c r="AY115" s="18" t="s">
        <v>113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77</v>
      </c>
      <c r="BK115" s="217">
        <f>ROUND(I115*H115,2)</f>
        <v>0</v>
      </c>
      <c r="BL115" s="18" t="s">
        <v>519</v>
      </c>
      <c r="BM115" s="216" t="s">
        <v>568</v>
      </c>
    </row>
    <row r="116" s="2" customFormat="1">
      <c r="A116" s="39"/>
      <c r="B116" s="40"/>
      <c r="C116" s="41"/>
      <c r="D116" s="218" t="s">
        <v>120</v>
      </c>
      <c r="E116" s="41"/>
      <c r="F116" s="219" t="s">
        <v>569</v>
      </c>
      <c r="G116" s="41"/>
      <c r="H116" s="41"/>
      <c r="I116" s="220"/>
      <c r="J116" s="41"/>
      <c r="K116" s="41"/>
      <c r="L116" s="45"/>
      <c r="M116" s="269"/>
      <c r="N116" s="270"/>
      <c r="O116" s="271"/>
      <c r="P116" s="271"/>
      <c r="Q116" s="271"/>
      <c r="R116" s="271"/>
      <c r="S116" s="271"/>
      <c r="T116" s="272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120</v>
      </c>
      <c r="AU116" s="18" t="s">
        <v>79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diWkaVID25vmvl507dVOsU8mfkac2WyAJEKfW9+AYj6gQzISk/37Ij26Qv1tzxFkqR2g9nEmDadsZUTv7AKsxg==" hashValue="L/SwFqjs60sGoFq6fNwT80RYodwjBP5zEC2utP/aQS5oaoKrDQQOJOI7oKE/IbrAsKLdG3Dz8HKYg0ulTb/+Xw==" algorithmName="SHA-512" password="CC35"/>
  <autoFilter ref="C84:K11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1/012203000"/>
    <hyperlink ref="F93" r:id="rId2" display="https://podminky.urs.cz/item/CS_URS_2022_01/012303000"/>
    <hyperlink ref="F96" r:id="rId3" display="https://podminky.urs.cz/item/CS_URS_2022_01/013254000"/>
    <hyperlink ref="F99" r:id="rId4" display="https://podminky.urs.cz/item/CS_URS_2022_01/030001000"/>
    <hyperlink ref="F101" r:id="rId5" display="https://podminky.urs.cz/item/CS_URS_2022_01/032403000"/>
    <hyperlink ref="F104" r:id="rId6" display="https://podminky.urs.cz/item/CS_URS_2022_01/032503000"/>
    <hyperlink ref="F108" r:id="rId7" display="https://podminky.urs.cz/item/CS_URS_2022_01/041103000"/>
    <hyperlink ref="F110" r:id="rId8" display="https://podminky.urs.cz/item/CS_URS_2022_01/043194000"/>
    <hyperlink ref="F113" r:id="rId9" display="https://podminky.urs.cz/item/CS_URS_2022_01/065002000"/>
    <hyperlink ref="F116" r:id="rId10" display="https://podminky.urs.cz/item/CS_URS_2022_01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570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571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572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573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574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575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576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577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578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579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580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76</v>
      </c>
      <c r="F18" s="284" t="s">
        <v>581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582</v>
      </c>
      <c r="F19" s="284" t="s">
        <v>583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584</v>
      </c>
      <c r="F20" s="284" t="s">
        <v>585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586</v>
      </c>
      <c r="F21" s="284" t="s">
        <v>587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588</v>
      </c>
      <c r="F22" s="284" t="s">
        <v>589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590</v>
      </c>
      <c r="F23" s="284" t="s">
        <v>591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592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593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594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595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596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597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598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599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600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100</v>
      </c>
      <c r="F36" s="284"/>
      <c r="G36" s="284" t="s">
        <v>601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602</v>
      </c>
      <c r="F37" s="284"/>
      <c r="G37" s="284" t="s">
        <v>603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50</v>
      </c>
      <c r="F38" s="284"/>
      <c r="G38" s="284" t="s">
        <v>604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51</v>
      </c>
      <c r="F39" s="284"/>
      <c r="G39" s="284" t="s">
        <v>605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101</v>
      </c>
      <c r="F40" s="284"/>
      <c r="G40" s="284" t="s">
        <v>606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102</v>
      </c>
      <c r="F41" s="284"/>
      <c r="G41" s="284" t="s">
        <v>607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608</v>
      </c>
      <c r="F42" s="284"/>
      <c r="G42" s="284" t="s">
        <v>609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610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611</v>
      </c>
      <c r="F44" s="284"/>
      <c r="G44" s="284" t="s">
        <v>612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104</v>
      </c>
      <c r="F45" s="284"/>
      <c r="G45" s="284" t="s">
        <v>613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614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615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616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617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618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619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620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621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622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623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624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625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626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627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628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629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630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631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632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633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634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635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636</v>
      </c>
      <c r="D76" s="302"/>
      <c r="E76" s="302"/>
      <c r="F76" s="302" t="s">
        <v>637</v>
      </c>
      <c r="G76" s="303"/>
      <c r="H76" s="302" t="s">
        <v>51</v>
      </c>
      <c r="I76" s="302" t="s">
        <v>54</v>
      </c>
      <c r="J76" s="302" t="s">
        <v>638</v>
      </c>
      <c r="K76" s="301"/>
    </row>
    <row r="77" s="1" customFormat="1" ht="17.25" customHeight="1">
      <c r="B77" s="299"/>
      <c r="C77" s="304" t="s">
        <v>639</v>
      </c>
      <c r="D77" s="304"/>
      <c r="E77" s="304"/>
      <c r="F77" s="305" t="s">
        <v>640</v>
      </c>
      <c r="G77" s="306"/>
      <c r="H77" s="304"/>
      <c r="I77" s="304"/>
      <c r="J77" s="304" t="s">
        <v>641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50</v>
      </c>
      <c r="D79" s="309"/>
      <c r="E79" s="309"/>
      <c r="F79" s="310" t="s">
        <v>642</v>
      </c>
      <c r="G79" s="311"/>
      <c r="H79" s="287" t="s">
        <v>643</v>
      </c>
      <c r="I79" s="287" t="s">
        <v>644</v>
      </c>
      <c r="J79" s="287">
        <v>20</v>
      </c>
      <c r="K79" s="301"/>
    </row>
    <row r="80" s="1" customFormat="1" ht="15" customHeight="1">
      <c r="B80" s="299"/>
      <c r="C80" s="287" t="s">
        <v>645</v>
      </c>
      <c r="D80" s="287"/>
      <c r="E80" s="287"/>
      <c r="F80" s="310" t="s">
        <v>642</v>
      </c>
      <c r="G80" s="311"/>
      <c r="H80" s="287" t="s">
        <v>646</v>
      </c>
      <c r="I80" s="287" t="s">
        <v>644</v>
      </c>
      <c r="J80" s="287">
        <v>120</v>
      </c>
      <c r="K80" s="301"/>
    </row>
    <row r="81" s="1" customFormat="1" ht="15" customHeight="1">
      <c r="B81" s="312"/>
      <c r="C81" s="287" t="s">
        <v>647</v>
      </c>
      <c r="D81" s="287"/>
      <c r="E81" s="287"/>
      <c r="F81" s="310" t="s">
        <v>648</v>
      </c>
      <c r="G81" s="311"/>
      <c r="H81" s="287" t="s">
        <v>649</v>
      </c>
      <c r="I81" s="287" t="s">
        <v>644</v>
      </c>
      <c r="J81" s="287">
        <v>50</v>
      </c>
      <c r="K81" s="301"/>
    </row>
    <row r="82" s="1" customFormat="1" ht="15" customHeight="1">
      <c r="B82" s="312"/>
      <c r="C82" s="287" t="s">
        <v>650</v>
      </c>
      <c r="D82" s="287"/>
      <c r="E82" s="287"/>
      <c r="F82" s="310" t="s">
        <v>642</v>
      </c>
      <c r="G82" s="311"/>
      <c r="H82" s="287" t="s">
        <v>651</v>
      </c>
      <c r="I82" s="287" t="s">
        <v>652</v>
      </c>
      <c r="J82" s="287"/>
      <c r="K82" s="301"/>
    </row>
    <row r="83" s="1" customFormat="1" ht="15" customHeight="1">
      <c r="B83" s="312"/>
      <c r="C83" s="313" t="s">
        <v>653</v>
      </c>
      <c r="D83" s="313"/>
      <c r="E83" s="313"/>
      <c r="F83" s="314" t="s">
        <v>648</v>
      </c>
      <c r="G83" s="313"/>
      <c r="H83" s="313" t="s">
        <v>654</v>
      </c>
      <c r="I83" s="313" t="s">
        <v>644</v>
      </c>
      <c r="J83" s="313">
        <v>15</v>
      </c>
      <c r="K83" s="301"/>
    </row>
    <row r="84" s="1" customFormat="1" ht="15" customHeight="1">
      <c r="B84" s="312"/>
      <c r="C84" s="313" t="s">
        <v>655</v>
      </c>
      <c r="D84" s="313"/>
      <c r="E84" s="313"/>
      <c r="F84" s="314" t="s">
        <v>648</v>
      </c>
      <c r="G84" s="313"/>
      <c r="H84" s="313" t="s">
        <v>656</v>
      </c>
      <c r="I84" s="313" t="s">
        <v>644</v>
      </c>
      <c r="J84" s="313">
        <v>15</v>
      </c>
      <c r="K84" s="301"/>
    </row>
    <row r="85" s="1" customFormat="1" ht="15" customHeight="1">
      <c r="B85" s="312"/>
      <c r="C85" s="313" t="s">
        <v>657</v>
      </c>
      <c r="D85" s="313"/>
      <c r="E85" s="313"/>
      <c r="F85" s="314" t="s">
        <v>648</v>
      </c>
      <c r="G85" s="313"/>
      <c r="H85" s="313" t="s">
        <v>658</v>
      </c>
      <c r="I85" s="313" t="s">
        <v>644</v>
      </c>
      <c r="J85" s="313">
        <v>20</v>
      </c>
      <c r="K85" s="301"/>
    </row>
    <row r="86" s="1" customFormat="1" ht="15" customHeight="1">
      <c r="B86" s="312"/>
      <c r="C86" s="313" t="s">
        <v>659</v>
      </c>
      <c r="D86" s="313"/>
      <c r="E86" s="313"/>
      <c r="F86" s="314" t="s">
        <v>648</v>
      </c>
      <c r="G86" s="313"/>
      <c r="H86" s="313" t="s">
        <v>660</v>
      </c>
      <c r="I86" s="313" t="s">
        <v>644</v>
      </c>
      <c r="J86" s="313">
        <v>20</v>
      </c>
      <c r="K86" s="301"/>
    </row>
    <row r="87" s="1" customFormat="1" ht="15" customHeight="1">
      <c r="B87" s="312"/>
      <c r="C87" s="287" t="s">
        <v>661</v>
      </c>
      <c r="D87" s="287"/>
      <c r="E87" s="287"/>
      <c r="F87" s="310" t="s">
        <v>648</v>
      </c>
      <c r="G87" s="311"/>
      <c r="H87" s="287" t="s">
        <v>662</v>
      </c>
      <c r="I87" s="287" t="s">
        <v>644</v>
      </c>
      <c r="J87" s="287">
        <v>50</v>
      </c>
      <c r="K87" s="301"/>
    </row>
    <row r="88" s="1" customFormat="1" ht="15" customHeight="1">
      <c r="B88" s="312"/>
      <c r="C88" s="287" t="s">
        <v>663</v>
      </c>
      <c r="D88" s="287"/>
      <c r="E88" s="287"/>
      <c r="F88" s="310" t="s">
        <v>648</v>
      </c>
      <c r="G88" s="311"/>
      <c r="H88" s="287" t="s">
        <v>664</v>
      </c>
      <c r="I88" s="287" t="s">
        <v>644</v>
      </c>
      <c r="J88" s="287">
        <v>20</v>
      </c>
      <c r="K88" s="301"/>
    </row>
    <row r="89" s="1" customFormat="1" ht="15" customHeight="1">
      <c r="B89" s="312"/>
      <c r="C89" s="287" t="s">
        <v>665</v>
      </c>
      <c r="D89" s="287"/>
      <c r="E89" s="287"/>
      <c r="F89" s="310" t="s">
        <v>648</v>
      </c>
      <c r="G89" s="311"/>
      <c r="H89" s="287" t="s">
        <v>666</v>
      </c>
      <c r="I89" s="287" t="s">
        <v>644</v>
      </c>
      <c r="J89" s="287">
        <v>20</v>
      </c>
      <c r="K89" s="301"/>
    </row>
    <row r="90" s="1" customFormat="1" ht="15" customHeight="1">
      <c r="B90" s="312"/>
      <c r="C90" s="287" t="s">
        <v>667</v>
      </c>
      <c r="D90" s="287"/>
      <c r="E90" s="287"/>
      <c r="F90" s="310" t="s">
        <v>648</v>
      </c>
      <c r="G90" s="311"/>
      <c r="H90" s="287" t="s">
        <v>668</v>
      </c>
      <c r="I90" s="287" t="s">
        <v>644</v>
      </c>
      <c r="J90" s="287">
        <v>50</v>
      </c>
      <c r="K90" s="301"/>
    </row>
    <row r="91" s="1" customFormat="1" ht="15" customHeight="1">
      <c r="B91" s="312"/>
      <c r="C91" s="287" t="s">
        <v>669</v>
      </c>
      <c r="D91" s="287"/>
      <c r="E91" s="287"/>
      <c r="F91" s="310" t="s">
        <v>648</v>
      </c>
      <c r="G91" s="311"/>
      <c r="H91" s="287" t="s">
        <v>669</v>
      </c>
      <c r="I91" s="287" t="s">
        <v>644</v>
      </c>
      <c r="J91" s="287">
        <v>50</v>
      </c>
      <c r="K91" s="301"/>
    </row>
    <row r="92" s="1" customFormat="1" ht="15" customHeight="1">
      <c r="B92" s="312"/>
      <c r="C92" s="287" t="s">
        <v>670</v>
      </c>
      <c r="D92" s="287"/>
      <c r="E92" s="287"/>
      <c r="F92" s="310" t="s">
        <v>648</v>
      </c>
      <c r="G92" s="311"/>
      <c r="H92" s="287" t="s">
        <v>671</v>
      </c>
      <c r="I92" s="287" t="s">
        <v>644</v>
      </c>
      <c r="J92" s="287">
        <v>255</v>
      </c>
      <c r="K92" s="301"/>
    </row>
    <row r="93" s="1" customFormat="1" ht="15" customHeight="1">
      <c r="B93" s="312"/>
      <c r="C93" s="287" t="s">
        <v>672</v>
      </c>
      <c r="D93" s="287"/>
      <c r="E93" s="287"/>
      <c r="F93" s="310" t="s">
        <v>642</v>
      </c>
      <c r="G93" s="311"/>
      <c r="H93" s="287" t="s">
        <v>673</v>
      </c>
      <c r="I93" s="287" t="s">
        <v>674</v>
      </c>
      <c r="J93" s="287"/>
      <c r="K93" s="301"/>
    </row>
    <row r="94" s="1" customFormat="1" ht="15" customHeight="1">
      <c r="B94" s="312"/>
      <c r="C94" s="287" t="s">
        <v>675</v>
      </c>
      <c r="D94" s="287"/>
      <c r="E94" s="287"/>
      <c r="F94" s="310" t="s">
        <v>642</v>
      </c>
      <c r="G94" s="311"/>
      <c r="H94" s="287" t="s">
        <v>676</v>
      </c>
      <c r="I94" s="287" t="s">
        <v>677</v>
      </c>
      <c r="J94" s="287"/>
      <c r="K94" s="301"/>
    </row>
    <row r="95" s="1" customFormat="1" ht="15" customHeight="1">
      <c r="B95" s="312"/>
      <c r="C95" s="287" t="s">
        <v>678</v>
      </c>
      <c r="D95" s="287"/>
      <c r="E95" s="287"/>
      <c r="F95" s="310" t="s">
        <v>642</v>
      </c>
      <c r="G95" s="311"/>
      <c r="H95" s="287" t="s">
        <v>678</v>
      </c>
      <c r="I95" s="287" t="s">
        <v>677</v>
      </c>
      <c r="J95" s="287"/>
      <c r="K95" s="301"/>
    </row>
    <row r="96" s="1" customFormat="1" ht="15" customHeight="1">
      <c r="B96" s="312"/>
      <c r="C96" s="287" t="s">
        <v>35</v>
      </c>
      <c r="D96" s="287"/>
      <c r="E96" s="287"/>
      <c r="F96" s="310" t="s">
        <v>642</v>
      </c>
      <c r="G96" s="311"/>
      <c r="H96" s="287" t="s">
        <v>679</v>
      </c>
      <c r="I96" s="287" t="s">
        <v>677</v>
      </c>
      <c r="J96" s="287"/>
      <c r="K96" s="301"/>
    </row>
    <row r="97" s="1" customFormat="1" ht="15" customHeight="1">
      <c r="B97" s="312"/>
      <c r="C97" s="287" t="s">
        <v>45</v>
      </c>
      <c r="D97" s="287"/>
      <c r="E97" s="287"/>
      <c r="F97" s="310" t="s">
        <v>642</v>
      </c>
      <c r="G97" s="311"/>
      <c r="H97" s="287" t="s">
        <v>680</v>
      </c>
      <c r="I97" s="287" t="s">
        <v>677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681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636</v>
      </c>
      <c r="D103" s="302"/>
      <c r="E103" s="302"/>
      <c r="F103" s="302" t="s">
        <v>637</v>
      </c>
      <c r="G103" s="303"/>
      <c r="H103" s="302" t="s">
        <v>51</v>
      </c>
      <c r="I103" s="302" t="s">
        <v>54</v>
      </c>
      <c r="J103" s="302" t="s">
        <v>638</v>
      </c>
      <c r="K103" s="301"/>
    </row>
    <row r="104" s="1" customFormat="1" ht="17.25" customHeight="1">
      <c r="B104" s="299"/>
      <c r="C104" s="304" t="s">
        <v>639</v>
      </c>
      <c r="D104" s="304"/>
      <c r="E104" s="304"/>
      <c r="F104" s="305" t="s">
        <v>640</v>
      </c>
      <c r="G104" s="306"/>
      <c r="H104" s="304"/>
      <c r="I104" s="304"/>
      <c r="J104" s="304" t="s">
        <v>641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50</v>
      </c>
      <c r="D106" s="309"/>
      <c r="E106" s="309"/>
      <c r="F106" s="310" t="s">
        <v>642</v>
      </c>
      <c r="G106" s="287"/>
      <c r="H106" s="287" t="s">
        <v>682</v>
      </c>
      <c r="I106" s="287" t="s">
        <v>644</v>
      </c>
      <c r="J106" s="287">
        <v>20</v>
      </c>
      <c r="K106" s="301"/>
    </row>
    <row r="107" s="1" customFormat="1" ht="15" customHeight="1">
      <c r="B107" s="299"/>
      <c r="C107" s="287" t="s">
        <v>645</v>
      </c>
      <c r="D107" s="287"/>
      <c r="E107" s="287"/>
      <c r="F107" s="310" t="s">
        <v>642</v>
      </c>
      <c r="G107" s="287"/>
      <c r="H107" s="287" t="s">
        <v>682</v>
      </c>
      <c r="I107" s="287" t="s">
        <v>644</v>
      </c>
      <c r="J107" s="287">
        <v>120</v>
      </c>
      <c r="K107" s="301"/>
    </row>
    <row r="108" s="1" customFormat="1" ht="15" customHeight="1">
      <c r="B108" s="312"/>
      <c r="C108" s="287" t="s">
        <v>647</v>
      </c>
      <c r="D108" s="287"/>
      <c r="E108" s="287"/>
      <c r="F108" s="310" t="s">
        <v>648</v>
      </c>
      <c r="G108" s="287"/>
      <c r="H108" s="287" t="s">
        <v>682</v>
      </c>
      <c r="I108" s="287" t="s">
        <v>644</v>
      </c>
      <c r="J108" s="287">
        <v>50</v>
      </c>
      <c r="K108" s="301"/>
    </row>
    <row r="109" s="1" customFormat="1" ht="15" customHeight="1">
      <c r="B109" s="312"/>
      <c r="C109" s="287" t="s">
        <v>650</v>
      </c>
      <c r="D109" s="287"/>
      <c r="E109" s="287"/>
      <c r="F109" s="310" t="s">
        <v>642</v>
      </c>
      <c r="G109" s="287"/>
      <c r="H109" s="287" t="s">
        <v>682</v>
      </c>
      <c r="I109" s="287" t="s">
        <v>652</v>
      </c>
      <c r="J109" s="287"/>
      <c r="K109" s="301"/>
    </row>
    <row r="110" s="1" customFormat="1" ht="15" customHeight="1">
      <c r="B110" s="312"/>
      <c r="C110" s="287" t="s">
        <v>661</v>
      </c>
      <c r="D110" s="287"/>
      <c r="E110" s="287"/>
      <c r="F110" s="310" t="s">
        <v>648</v>
      </c>
      <c r="G110" s="287"/>
      <c r="H110" s="287" t="s">
        <v>682</v>
      </c>
      <c r="I110" s="287" t="s">
        <v>644</v>
      </c>
      <c r="J110" s="287">
        <v>50</v>
      </c>
      <c r="K110" s="301"/>
    </row>
    <row r="111" s="1" customFormat="1" ht="15" customHeight="1">
      <c r="B111" s="312"/>
      <c r="C111" s="287" t="s">
        <v>669</v>
      </c>
      <c r="D111" s="287"/>
      <c r="E111" s="287"/>
      <c r="F111" s="310" t="s">
        <v>648</v>
      </c>
      <c r="G111" s="287"/>
      <c r="H111" s="287" t="s">
        <v>682</v>
      </c>
      <c r="I111" s="287" t="s">
        <v>644</v>
      </c>
      <c r="J111" s="287">
        <v>50</v>
      </c>
      <c r="K111" s="301"/>
    </row>
    <row r="112" s="1" customFormat="1" ht="15" customHeight="1">
      <c r="B112" s="312"/>
      <c r="C112" s="287" t="s">
        <v>667</v>
      </c>
      <c r="D112" s="287"/>
      <c r="E112" s="287"/>
      <c r="F112" s="310" t="s">
        <v>648</v>
      </c>
      <c r="G112" s="287"/>
      <c r="H112" s="287" t="s">
        <v>682</v>
      </c>
      <c r="I112" s="287" t="s">
        <v>644</v>
      </c>
      <c r="J112" s="287">
        <v>50</v>
      </c>
      <c r="K112" s="301"/>
    </row>
    <row r="113" s="1" customFormat="1" ht="15" customHeight="1">
      <c r="B113" s="312"/>
      <c r="C113" s="287" t="s">
        <v>50</v>
      </c>
      <c r="D113" s="287"/>
      <c r="E113" s="287"/>
      <c r="F113" s="310" t="s">
        <v>642</v>
      </c>
      <c r="G113" s="287"/>
      <c r="H113" s="287" t="s">
        <v>683</v>
      </c>
      <c r="I113" s="287" t="s">
        <v>644</v>
      </c>
      <c r="J113" s="287">
        <v>20</v>
      </c>
      <c r="K113" s="301"/>
    </row>
    <row r="114" s="1" customFormat="1" ht="15" customHeight="1">
      <c r="B114" s="312"/>
      <c r="C114" s="287" t="s">
        <v>684</v>
      </c>
      <c r="D114" s="287"/>
      <c r="E114" s="287"/>
      <c r="F114" s="310" t="s">
        <v>642</v>
      </c>
      <c r="G114" s="287"/>
      <c r="H114" s="287" t="s">
        <v>685</v>
      </c>
      <c r="I114" s="287" t="s">
        <v>644</v>
      </c>
      <c r="J114" s="287">
        <v>120</v>
      </c>
      <c r="K114" s="301"/>
    </row>
    <row r="115" s="1" customFormat="1" ht="15" customHeight="1">
      <c r="B115" s="312"/>
      <c r="C115" s="287" t="s">
        <v>35</v>
      </c>
      <c r="D115" s="287"/>
      <c r="E115" s="287"/>
      <c r="F115" s="310" t="s">
        <v>642</v>
      </c>
      <c r="G115" s="287"/>
      <c r="H115" s="287" t="s">
        <v>686</v>
      </c>
      <c r="I115" s="287" t="s">
        <v>677</v>
      </c>
      <c r="J115" s="287"/>
      <c r="K115" s="301"/>
    </row>
    <row r="116" s="1" customFormat="1" ht="15" customHeight="1">
      <c r="B116" s="312"/>
      <c r="C116" s="287" t="s">
        <v>45</v>
      </c>
      <c r="D116" s="287"/>
      <c r="E116" s="287"/>
      <c r="F116" s="310" t="s">
        <v>642</v>
      </c>
      <c r="G116" s="287"/>
      <c r="H116" s="287" t="s">
        <v>687</v>
      </c>
      <c r="I116" s="287" t="s">
        <v>677</v>
      </c>
      <c r="J116" s="287"/>
      <c r="K116" s="301"/>
    </row>
    <row r="117" s="1" customFormat="1" ht="15" customHeight="1">
      <c r="B117" s="312"/>
      <c r="C117" s="287" t="s">
        <v>54</v>
      </c>
      <c r="D117" s="287"/>
      <c r="E117" s="287"/>
      <c r="F117" s="310" t="s">
        <v>642</v>
      </c>
      <c r="G117" s="287"/>
      <c r="H117" s="287" t="s">
        <v>688</v>
      </c>
      <c r="I117" s="287" t="s">
        <v>689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690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636</v>
      </c>
      <c r="D123" s="302"/>
      <c r="E123" s="302"/>
      <c r="F123" s="302" t="s">
        <v>637</v>
      </c>
      <c r="G123" s="303"/>
      <c r="H123" s="302" t="s">
        <v>51</v>
      </c>
      <c r="I123" s="302" t="s">
        <v>54</v>
      </c>
      <c r="J123" s="302" t="s">
        <v>638</v>
      </c>
      <c r="K123" s="331"/>
    </row>
    <row r="124" s="1" customFormat="1" ht="17.25" customHeight="1">
      <c r="B124" s="330"/>
      <c r="C124" s="304" t="s">
        <v>639</v>
      </c>
      <c r="D124" s="304"/>
      <c r="E124" s="304"/>
      <c r="F124" s="305" t="s">
        <v>640</v>
      </c>
      <c r="G124" s="306"/>
      <c r="H124" s="304"/>
      <c r="I124" s="304"/>
      <c r="J124" s="304" t="s">
        <v>641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645</v>
      </c>
      <c r="D126" s="309"/>
      <c r="E126" s="309"/>
      <c r="F126" s="310" t="s">
        <v>642</v>
      </c>
      <c r="G126" s="287"/>
      <c r="H126" s="287" t="s">
        <v>682</v>
      </c>
      <c r="I126" s="287" t="s">
        <v>644</v>
      </c>
      <c r="J126" s="287">
        <v>120</v>
      </c>
      <c r="K126" s="335"/>
    </row>
    <row r="127" s="1" customFormat="1" ht="15" customHeight="1">
      <c r="B127" s="332"/>
      <c r="C127" s="287" t="s">
        <v>691</v>
      </c>
      <c r="D127" s="287"/>
      <c r="E127" s="287"/>
      <c r="F127" s="310" t="s">
        <v>642</v>
      </c>
      <c r="G127" s="287"/>
      <c r="H127" s="287" t="s">
        <v>692</v>
      </c>
      <c r="I127" s="287" t="s">
        <v>644</v>
      </c>
      <c r="J127" s="287" t="s">
        <v>693</v>
      </c>
      <c r="K127" s="335"/>
    </row>
    <row r="128" s="1" customFormat="1" ht="15" customHeight="1">
      <c r="B128" s="332"/>
      <c r="C128" s="287" t="s">
        <v>590</v>
      </c>
      <c r="D128" s="287"/>
      <c r="E128" s="287"/>
      <c r="F128" s="310" t="s">
        <v>642</v>
      </c>
      <c r="G128" s="287"/>
      <c r="H128" s="287" t="s">
        <v>694</v>
      </c>
      <c r="I128" s="287" t="s">
        <v>644</v>
      </c>
      <c r="J128" s="287" t="s">
        <v>693</v>
      </c>
      <c r="K128" s="335"/>
    </row>
    <row r="129" s="1" customFormat="1" ht="15" customHeight="1">
      <c r="B129" s="332"/>
      <c r="C129" s="287" t="s">
        <v>653</v>
      </c>
      <c r="D129" s="287"/>
      <c r="E129" s="287"/>
      <c r="F129" s="310" t="s">
        <v>648</v>
      </c>
      <c r="G129" s="287"/>
      <c r="H129" s="287" t="s">
        <v>654</v>
      </c>
      <c r="I129" s="287" t="s">
        <v>644</v>
      </c>
      <c r="J129" s="287">
        <v>15</v>
      </c>
      <c r="K129" s="335"/>
    </row>
    <row r="130" s="1" customFormat="1" ht="15" customHeight="1">
      <c r="B130" s="332"/>
      <c r="C130" s="313" t="s">
        <v>655</v>
      </c>
      <c r="D130" s="313"/>
      <c r="E130" s="313"/>
      <c r="F130" s="314" t="s">
        <v>648</v>
      </c>
      <c r="G130" s="313"/>
      <c r="H130" s="313" t="s">
        <v>656</v>
      </c>
      <c r="I130" s="313" t="s">
        <v>644</v>
      </c>
      <c r="J130" s="313">
        <v>15</v>
      </c>
      <c r="K130" s="335"/>
    </row>
    <row r="131" s="1" customFormat="1" ht="15" customHeight="1">
      <c r="B131" s="332"/>
      <c r="C131" s="313" t="s">
        <v>657</v>
      </c>
      <c r="D131" s="313"/>
      <c r="E131" s="313"/>
      <c r="F131" s="314" t="s">
        <v>648</v>
      </c>
      <c r="G131" s="313"/>
      <c r="H131" s="313" t="s">
        <v>658</v>
      </c>
      <c r="I131" s="313" t="s">
        <v>644</v>
      </c>
      <c r="J131" s="313">
        <v>20</v>
      </c>
      <c r="K131" s="335"/>
    </row>
    <row r="132" s="1" customFormat="1" ht="15" customHeight="1">
      <c r="B132" s="332"/>
      <c r="C132" s="313" t="s">
        <v>659</v>
      </c>
      <c r="D132" s="313"/>
      <c r="E132" s="313"/>
      <c r="F132" s="314" t="s">
        <v>648</v>
      </c>
      <c r="G132" s="313"/>
      <c r="H132" s="313" t="s">
        <v>660</v>
      </c>
      <c r="I132" s="313" t="s">
        <v>644</v>
      </c>
      <c r="J132" s="313">
        <v>20</v>
      </c>
      <c r="K132" s="335"/>
    </row>
    <row r="133" s="1" customFormat="1" ht="15" customHeight="1">
      <c r="B133" s="332"/>
      <c r="C133" s="287" t="s">
        <v>647</v>
      </c>
      <c r="D133" s="287"/>
      <c r="E133" s="287"/>
      <c r="F133" s="310" t="s">
        <v>648</v>
      </c>
      <c r="G133" s="287"/>
      <c r="H133" s="287" t="s">
        <v>682</v>
      </c>
      <c r="I133" s="287" t="s">
        <v>644</v>
      </c>
      <c r="J133" s="287">
        <v>50</v>
      </c>
      <c r="K133" s="335"/>
    </row>
    <row r="134" s="1" customFormat="1" ht="15" customHeight="1">
      <c r="B134" s="332"/>
      <c r="C134" s="287" t="s">
        <v>661</v>
      </c>
      <c r="D134" s="287"/>
      <c r="E134" s="287"/>
      <c r="F134" s="310" t="s">
        <v>648</v>
      </c>
      <c r="G134" s="287"/>
      <c r="H134" s="287" t="s">
        <v>682</v>
      </c>
      <c r="I134" s="287" t="s">
        <v>644</v>
      </c>
      <c r="J134" s="287">
        <v>50</v>
      </c>
      <c r="K134" s="335"/>
    </row>
    <row r="135" s="1" customFormat="1" ht="15" customHeight="1">
      <c r="B135" s="332"/>
      <c r="C135" s="287" t="s">
        <v>667</v>
      </c>
      <c r="D135" s="287"/>
      <c r="E135" s="287"/>
      <c r="F135" s="310" t="s">
        <v>648</v>
      </c>
      <c r="G135" s="287"/>
      <c r="H135" s="287" t="s">
        <v>682</v>
      </c>
      <c r="I135" s="287" t="s">
        <v>644</v>
      </c>
      <c r="J135" s="287">
        <v>50</v>
      </c>
      <c r="K135" s="335"/>
    </row>
    <row r="136" s="1" customFormat="1" ht="15" customHeight="1">
      <c r="B136" s="332"/>
      <c r="C136" s="287" t="s">
        <v>669</v>
      </c>
      <c r="D136" s="287"/>
      <c r="E136" s="287"/>
      <c r="F136" s="310" t="s">
        <v>648</v>
      </c>
      <c r="G136" s="287"/>
      <c r="H136" s="287" t="s">
        <v>682</v>
      </c>
      <c r="I136" s="287" t="s">
        <v>644</v>
      </c>
      <c r="J136" s="287">
        <v>50</v>
      </c>
      <c r="K136" s="335"/>
    </row>
    <row r="137" s="1" customFormat="1" ht="15" customHeight="1">
      <c r="B137" s="332"/>
      <c r="C137" s="287" t="s">
        <v>670</v>
      </c>
      <c r="D137" s="287"/>
      <c r="E137" s="287"/>
      <c r="F137" s="310" t="s">
        <v>648</v>
      </c>
      <c r="G137" s="287"/>
      <c r="H137" s="287" t="s">
        <v>695</v>
      </c>
      <c r="I137" s="287" t="s">
        <v>644</v>
      </c>
      <c r="J137" s="287">
        <v>255</v>
      </c>
      <c r="K137" s="335"/>
    </row>
    <row r="138" s="1" customFormat="1" ht="15" customHeight="1">
      <c r="B138" s="332"/>
      <c r="C138" s="287" t="s">
        <v>672</v>
      </c>
      <c r="D138" s="287"/>
      <c r="E138" s="287"/>
      <c r="F138" s="310" t="s">
        <v>642</v>
      </c>
      <c r="G138" s="287"/>
      <c r="H138" s="287" t="s">
        <v>696</v>
      </c>
      <c r="I138" s="287" t="s">
        <v>674</v>
      </c>
      <c r="J138" s="287"/>
      <c r="K138" s="335"/>
    </row>
    <row r="139" s="1" customFormat="1" ht="15" customHeight="1">
      <c r="B139" s="332"/>
      <c r="C139" s="287" t="s">
        <v>675</v>
      </c>
      <c r="D139" s="287"/>
      <c r="E139" s="287"/>
      <c r="F139" s="310" t="s">
        <v>642</v>
      </c>
      <c r="G139" s="287"/>
      <c r="H139" s="287" t="s">
        <v>697</v>
      </c>
      <c r="I139" s="287" t="s">
        <v>677</v>
      </c>
      <c r="J139" s="287"/>
      <c r="K139" s="335"/>
    </row>
    <row r="140" s="1" customFormat="1" ht="15" customHeight="1">
      <c r="B140" s="332"/>
      <c r="C140" s="287" t="s">
        <v>678</v>
      </c>
      <c r="D140" s="287"/>
      <c r="E140" s="287"/>
      <c r="F140" s="310" t="s">
        <v>642</v>
      </c>
      <c r="G140" s="287"/>
      <c r="H140" s="287" t="s">
        <v>678</v>
      </c>
      <c r="I140" s="287" t="s">
        <v>677</v>
      </c>
      <c r="J140" s="287"/>
      <c r="K140" s="335"/>
    </row>
    <row r="141" s="1" customFormat="1" ht="15" customHeight="1">
      <c r="B141" s="332"/>
      <c r="C141" s="287" t="s">
        <v>35</v>
      </c>
      <c r="D141" s="287"/>
      <c r="E141" s="287"/>
      <c r="F141" s="310" t="s">
        <v>642</v>
      </c>
      <c r="G141" s="287"/>
      <c r="H141" s="287" t="s">
        <v>698</v>
      </c>
      <c r="I141" s="287" t="s">
        <v>677</v>
      </c>
      <c r="J141" s="287"/>
      <c r="K141" s="335"/>
    </row>
    <row r="142" s="1" customFormat="1" ht="15" customHeight="1">
      <c r="B142" s="332"/>
      <c r="C142" s="287" t="s">
        <v>699</v>
      </c>
      <c r="D142" s="287"/>
      <c r="E142" s="287"/>
      <c r="F142" s="310" t="s">
        <v>642</v>
      </c>
      <c r="G142" s="287"/>
      <c r="H142" s="287" t="s">
        <v>700</v>
      </c>
      <c r="I142" s="287" t="s">
        <v>677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701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636</v>
      </c>
      <c r="D148" s="302"/>
      <c r="E148" s="302"/>
      <c r="F148" s="302" t="s">
        <v>637</v>
      </c>
      <c r="G148" s="303"/>
      <c r="H148" s="302" t="s">
        <v>51</v>
      </c>
      <c r="I148" s="302" t="s">
        <v>54</v>
      </c>
      <c r="J148" s="302" t="s">
        <v>638</v>
      </c>
      <c r="K148" s="301"/>
    </row>
    <row r="149" s="1" customFormat="1" ht="17.25" customHeight="1">
      <c r="B149" s="299"/>
      <c r="C149" s="304" t="s">
        <v>639</v>
      </c>
      <c r="D149" s="304"/>
      <c r="E149" s="304"/>
      <c r="F149" s="305" t="s">
        <v>640</v>
      </c>
      <c r="G149" s="306"/>
      <c r="H149" s="304"/>
      <c r="I149" s="304"/>
      <c r="J149" s="304" t="s">
        <v>641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645</v>
      </c>
      <c r="D151" s="287"/>
      <c r="E151" s="287"/>
      <c r="F151" s="340" t="s">
        <v>642</v>
      </c>
      <c r="G151" s="287"/>
      <c r="H151" s="339" t="s">
        <v>682</v>
      </c>
      <c r="I151" s="339" t="s">
        <v>644</v>
      </c>
      <c r="J151" s="339">
        <v>120</v>
      </c>
      <c r="K151" s="335"/>
    </row>
    <row r="152" s="1" customFormat="1" ht="15" customHeight="1">
      <c r="B152" s="312"/>
      <c r="C152" s="339" t="s">
        <v>691</v>
      </c>
      <c r="D152" s="287"/>
      <c r="E152" s="287"/>
      <c r="F152" s="340" t="s">
        <v>642</v>
      </c>
      <c r="G152" s="287"/>
      <c r="H152" s="339" t="s">
        <v>702</v>
      </c>
      <c r="I152" s="339" t="s">
        <v>644</v>
      </c>
      <c r="J152" s="339" t="s">
        <v>693</v>
      </c>
      <c r="K152" s="335"/>
    </row>
    <row r="153" s="1" customFormat="1" ht="15" customHeight="1">
      <c r="B153" s="312"/>
      <c r="C153" s="339" t="s">
        <v>590</v>
      </c>
      <c r="D153" s="287"/>
      <c r="E153" s="287"/>
      <c r="F153" s="340" t="s">
        <v>642</v>
      </c>
      <c r="G153" s="287"/>
      <c r="H153" s="339" t="s">
        <v>703</v>
      </c>
      <c r="I153" s="339" t="s">
        <v>644</v>
      </c>
      <c r="J153" s="339" t="s">
        <v>693</v>
      </c>
      <c r="K153" s="335"/>
    </row>
    <row r="154" s="1" customFormat="1" ht="15" customHeight="1">
      <c r="B154" s="312"/>
      <c r="C154" s="339" t="s">
        <v>647</v>
      </c>
      <c r="D154" s="287"/>
      <c r="E154" s="287"/>
      <c r="F154" s="340" t="s">
        <v>648</v>
      </c>
      <c r="G154" s="287"/>
      <c r="H154" s="339" t="s">
        <v>682</v>
      </c>
      <c r="I154" s="339" t="s">
        <v>644</v>
      </c>
      <c r="J154" s="339">
        <v>50</v>
      </c>
      <c r="K154" s="335"/>
    </row>
    <row r="155" s="1" customFormat="1" ht="15" customHeight="1">
      <c r="B155" s="312"/>
      <c r="C155" s="339" t="s">
        <v>650</v>
      </c>
      <c r="D155" s="287"/>
      <c r="E155" s="287"/>
      <c r="F155" s="340" t="s">
        <v>642</v>
      </c>
      <c r="G155" s="287"/>
      <c r="H155" s="339" t="s">
        <v>682</v>
      </c>
      <c r="I155" s="339" t="s">
        <v>652</v>
      </c>
      <c r="J155" s="339"/>
      <c r="K155" s="335"/>
    </row>
    <row r="156" s="1" customFormat="1" ht="15" customHeight="1">
      <c r="B156" s="312"/>
      <c r="C156" s="339" t="s">
        <v>661</v>
      </c>
      <c r="D156" s="287"/>
      <c r="E156" s="287"/>
      <c r="F156" s="340" t="s">
        <v>648</v>
      </c>
      <c r="G156" s="287"/>
      <c r="H156" s="339" t="s">
        <v>682</v>
      </c>
      <c r="I156" s="339" t="s">
        <v>644</v>
      </c>
      <c r="J156" s="339">
        <v>50</v>
      </c>
      <c r="K156" s="335"/>
    </row>
    <row r="157" s="1" customFormat="1" ht="15" customHeight="1">
      <c r="B157" s="312"/>
      <c r="C157" s="339" t="s">
        <v>669</v>
      </c>
      <c r="D157" s="287"/>
      <c r="E157" s="287"/>
      <c r="F157" s="340" t="s">
        <v>648</v>
      </c>
      <c r="G157" s="287"/>
      <c r="H157" s="339" t="s">
        <v>682</v>
      </c>
      <c r="I157" s="339" t="s">
        <v>644</v>
      </c>
      <c r="J157" s="339">
        <v>50</v>
      </c>
      <c r="K157" s="335"/>
    </row>
    <row r="158" s="1" customFormat="1" ht="15" customHeight="1">
      <c r="B158" s="312"/>
      <c r="C158" s="339" t="s">
        <v>667</v>
      </c>
      <c r="D158" s="287"/>
      <c r="E158" s="287"/>
      <c r="F158" s="340" t="s">
        <v>648</v>
      </c>
      <c r="G158" s="287"/>
      <c r="H158" s="339" t="s">
        <v>682</v>
      </c>
      <c r="I158" s="339" t="s">
        <v>644</v>
      </c>
      <c r="J158" s="339">
        <v>50</v>
      </c>
      <c r="K158" s="335"/>
    </row>
    <row r="159" s="1" customFormat="1" ht="15" customHeight="1">
      <c r="B159" s="312"/>
      <c r="C159" s="339" t="s">
        <v>87</v>
      </c>
      <c r="D159" s="287"/>
      <c r="E159" s="287"/>
      <c r="F159" s="340" t="s">
        <v>642</v>
      </c>
      <c r="G159" s="287"/>
      <c r="H159" s="339" t="s">
        <v>704</v>
      </c>
      <c r="I159" s="339" t="s">
        <v>644</v>
      </c>
      <c r="J159" s="339" t="s">
        <v>705</v>
      </c>
      <c r="K159" s="335"/>
    </row>
    <row r="160" s="1" customFormat="1" ht="15" customHeight="1">
      <c r="B160" s="312"/>
      <c r="C160" s="339" t="s">
        <v>706</v>
      </c>
      <c r="D160" s="287"/>
      <c r="E160" s="287"/>
      <c r="F160" s="340" t="s">
        <v>642</v>
      </c>
      <c r="G160" s="287"/>
      <c r="H160" s="339" t="s">
        <v>707</v>
      </c>
      <c r="I160" s="339" t="s">
        <v>677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708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636</v>
      </c>
      <c r="D166" s="302"/>
      <c r="E166" s="302"/>
      <c r="F166" s="302" t="s">
        <v>637</v>
      </c>
      <c r="G166" s="344"/>
      <c r="H166" s="345" t="s">
        <v>51</v>
      </c>
      <c r="I166" s="345" t="s">
        <v>54</v>
      </c>
      <c r="J166" s="302" t="s">
        <v>638</v>
      </c>
      <c r="K166" s="279"/>
    </row>
    <row r="167" s="1" customFormat="1" ht="17.25" customHeight="1">
      <c r="B167" s="280"/>
      <c r="C167" s="304" t="s">
        <v>639</v>
      </c>
      <c r="D167" s="304"/>
      <c r="E167" s="304"/>
      <c r="F167" s="305" t="s">
        <v>640</v>
      </c>
      <c r="G167" s="346"/>
      <c r="H167" s="347"/>
      <c r="I167" s="347"/>
      <c r="J167" s="304" t="s">
        <v>641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645</v>
      </c>
      <c r="D169" s="287"/>
      <c r="E169" s="287"/>
      <c r="F169" s="310" t="s">
        <v>642</v>
      </c>
      <c r="G169" s="287"/>
      <c r="H169" s="287" t="s">
        <v>682</v>
      </c>
      <c r="I169" s="287" t="s">
        <v>644</v>
      </c>
      <c r="J169" s="287">
        <v>120</v>
      </c>
      <c r="K169" s="335"/>
    </row>
    <row r="170" s="1" customFormat="1" ht="15" customHeight="1">
      <c r="B170" s="312"/>
      <c r="C170" s="287" t="s">
        <v>691</v>
      </c>
      <c r="D170" s="287"/>
      <c r="E170" s="287"/>
      <c r="F170" s="310" t="s">
        <v>642</v>
      </c>
      <c r="G170" s="287"/>
      <c r="H170" s="287" t="s">
        <v>692</v>
      </c>
      <c r="I170" s="287" t="s">
        <v>644</v>
      </c>
      <c r="J170" s="287" t="s">
        <v>693</v>
      </c>
      <c r="K170" s="335"/>
    </row>
    <row r="171" s="1" customFormat="1" ht="15" customHeight="1">
      <c r="B171" s="312"/>
      <c r="C171" s="287" t="s">
        <v>590</v>
      </c>
      <c r="D171" s="287"/>
      <c r="E171" s="287"/>
      <c r="F171" s="310" t="s">
        <v>642</v>
      </c>
      <c r="G171" s="287"/>
      <c r="H171" s="287" t="s">
        <v>709</v>
      </c>
      <c r="I171" s="287" t="s">
        <v>644</v>
      </c>
      <c r="J171" s="287" t="s">
        <v>693</v>
      </c>
      <c r="K171" s="335"/>
    </row>
    <row r="172" s="1" customFormat="1" ht="15" customHeight="1">
      <c r="B172" s="312"/>
      <c r="C172" s="287" t="s">
        <v>647</v>
      </c>
      <c r="D172" s="287"/>
      <c r="E172" s="287"/>
      <c r="F172" s="310" t="s">
        <v>648</v>
      </c>
      <c r="G172" s="287"/>
      <c r="H172" s="287" t="s">
        <v>709</v>
      </c>
      <c r="I172" s="287" t="s">
        <v>644</v>
      </c>
      <c r="J172" s="287">
        <v>50</v>
      </c>
      <c r="K172" s="335"/>
    </row>
    <row r="173" s="1" customFormat="1" ht="15" customHeight="1">
      <c r="B173" s="312"/>
      <c r="C173" s="287" t="s">
        <v>650</v>
      </c>
      <c r="D173" s="287"/>
      <c r="E173" s="287"/>
      <c r="F173" s="310" t="s">
        <v>642</v>
      </c>
      <c r="G173" s="287"/>
      <c r="H173" s="287" t="s">
        <v>709</v>
      </c>
      <c r="I173" s="287" t="s">
        <v>652</v>
      </c>
      <c r="J173" s="287"/>
      <c r="K173" s="335"/>
    </row>
    <row r="174" s="1" customFormat="1" ht="15" customHeight="1">
      <c r="B174" s="312"/>
      <c r="C174" s="287" t="s">
        <v>661</v>
      </c>
      <c r="D174" s="287"/>
      <c r="E174" s="287"/>
      <c r="F174" s="310" t="s">
        <v>648</v>
      </c>
      <c r="G174" s="287"/>
      <c r="H174" s="287" t="s">
        <v>709</v>
      </c>
      <c r="I174" s="287" t="s">
        <v>644</v>
      </c>
      <c r="J174" s="287">
        <v>50</v>
      </c>
      <c r="K174" s="335"/>
    </row>
    <row r="175" s="1" customFormat="1" ht="15" customHeight="1">
      <c r="B175" s="312"/>
      <c r="C175" s="287" t="s">
        <v>669</v>
      </c>
      <c r="D175" s="287"/>
      <c r="E175" s="287"/>
      <c r="F175" s="310" t="s">
        <v>648</v>
      </c>
      <c r="G175" s="287"/>
      <c r="H175" s="287" t="s">
        <v>709</v>
      </c>
      <c r="I175" s="287" t="s">
        <v>644</v>
      </c>
      <c r="J175" s="287">
        <v>50</v>
      </c>
      <c r="K175" s="335"/>
    </row>
    <row r="176" s="1" customFormat="1" ht="15" customHeight="1">
      <c r="B176" s="312"/>
      <c r="C176" s="287" t="s">
        <v>667</v>
      </c>
      <c r="D176" s="287"/>
      <c r="E176" s="287"/>
      <c r="F176" s="310" t="s">
        <v>648</v>
      </c>
      <c r="G176" s="287"/>
      <c r="H176" s="287" t="s">
        <v>709</v>
      </c>
      <c r="I176" s="287" t="s">
        <v>644</v>
      </c>
      <c r="J176" s="287">
        <v>50</v>
      </c>
      <c r="K176" s="335"/>
    </row>
    <row r="177" s="1" customFormat="1" ht="15" customHeight="1">
      <c r="B177" s="312"/>
      <c r="C177" s="287" t="s">
        <v>100</v>
      </c>
      <c r="D177" s="287"/>
      <c r="E177" s="287"/>
      <c r="F177" s="310" t="s">
        <v>642</v>
      </c>
      <c r="G177" s="287"/>
      <c r="H177" s="287" t="s">
        <v>710</v>
      </c>
      <c r="I177" s="287" t="s">
        <v>711</v>
      </c>
      <c r="J177" s="287"/>
      <c r="K177" s="335"/>
    </row>
    <row r="178" s="1" customFormat="1" ht="15" customHeight="1">
      <c r="B178" s="312"/>
      <c r="C178" s="287" t="s">
        <v>54</v>
      </c>
      <c r="D178" s="287"/>
      <c r="E178" s="287"/>
      <c r="F178" s="310" t="s">
        <v>642</v>
      </c>
      <c r="G178" s="287"/>
      <c r="H178" s="287" t="s">
        <v>712</v>
      </c>
      <c r="I178" s="287" t="s">
        <v>713</v>
      </c>
      <c r="J178" s="287">
        <v>1</v>
      </c>
      <c r="K178" s="335"/>
    </row>
    <row r="179" s="1" customFormat="1" ht="15" customHeight="1">
      <c r="B179" s="312"/>
      <c r="C179" s="287" t="s">
        <v>50</v>
      </c>
      <c r="D179" s="287"/>
      <c r="E179" s="287"/>
      <c r="F179" s="310" t="s">
        <v>642</v>
      </c>
      <c r="G179" s="287"/>
      <c r="H179" s="287" t="s">
        <v>714</v>
      </c>
      <c r="I179" s="287" t="s">
        <v>644</v>
      </c>
      <c r="J179" s="287">
        <v>20</v>
      </c>
      <c r="K179" s="335"/>
    </row>
    <row r="180" s="1" customFormat="1" ht="15" customHeight="1">
      <c r="B180" s="312"/>
      <c r="C180" s="287" t="s">
        <v>51</v>
      </c>
      <c r="D180" s="287"/>
      <c r="E180" s="287"/>
      <c r="F180" s="310" t="s">
        <v>642</v>
      </c>
      <c r="G180" s="287"/>
      <c r="H180" s="287" t="s">
        <v>715</v>
      </c>
      <c r="I180" s="287" t="s">
        <v>644</v>
      </c>
      <c r="J180" s="287">
        <v>255</v>
      </c>
      <c r="K180" s="335"/>
    </row>
    <row r="181" s="1" customFormat="1" ht="15" customHeight="1">
      <c r="B181" s="312"/>
      <c r="C181" s="287" t="s">
        <v>101</v>
      </c>
      <c r="D181" s="287"/>
      <c r="E181" s="287"/>
      <c r="F181" s="310" t="s">
        <v>642</v>
      </c>
      <c r="G181" s="287"/>
      <c r="H181" s="287" t="s">
        <v>606</v>
      </c>
      <c r="I181" s="287" t="s">
        <v>644</v>
      </c>
      <c r="J181" s="287">
        <v>10</v>
      </c>
      <c r="K181" s="335"/>
    </row>
    <row r="182" s="1" customFormat="1" ht="15" customHeight="1">
      <c r="B182" s="312"/>
      <c r="C182" s="287" t="s">
        <v>102</v>
      </c>
      <c r="D182" s="287"/>
      <c r="E182" s="287"/>
      <c r="F182" s="310" t="s">
        <v>642</v>
      </c>
      <c r="G182" s="287"/>
      <c r="H182" s="287" t="s">
        <v>716</v>
      </c>
      <c r="I182" s="287" t="s">
        <v>677</v>
      </c>
      <c r="J182" s="287"/>
      <c r="K182" s="335"/>
    </row>
    <row r="183" s="1" customFormat="1" ht="15" customHeight="1">
      <c r="B183" s="312"/>
      <c r="C183" s="287" t="s">
        <v>717</v>
      </c>
      <c r="D183" s="287"/>
      <c r="E183" s="287"/>
      <c r="F183" s="310" t="s">
        <v>642</v>
      </c>
      <c r="G183" s="287"/>
      <c r="H183" s="287" t="s">
        <v>718</v>
      </c>
      <c r="I183" s="287" t="s">
        <v>677</v>
      </c>
      <c r="J183" s="287"/>
      <c r="K183" s="335"/>
    </row>
    <row r="184" s="1" customFormat="1" ht="15" customHeight="1">
      <c r="B184" s="312"/>
      <c r="C184" s="287" t="s">
        <v>706</v>
      </c>
      <c r="D184" s="287"/>
      <c r="E184" s="287"/>
      <c r="F184" s="310" t="s">
        <v>642</v>
      </c>
      <c r="G184" s="287"/>
      <c r="H184" s="287" t="s">
        <v>719</v>
      </c>
      <c r="I184" s="287" t="s">
        <v>677</v>
      </c>
      <c r="J184" s="287"/>
      <c r="K184" s="335"/>
    </row>
    <row r="185" s="1" customFormat="1" ht="15" customHeight="1">
      <c r="B185" s="312"/>
      <c r="C185" s="287" t="s">
        <v>104</v>
      </c>
      <c r="D185" s="287"/>
      <c r="E185" s="287"/>
      <c r="F185" s="310" t="s">
        <v>648</v>
      </c>
      <c r="G185" s="287"/>
      <c r="H185" s="287" t="s">
        <v>720</v>
      </c>
      <c r="I185" s="287" t="s">
        <v>644</v>
      </c>
      <c r="J185" s="287">
        <v>50</v>
      </c>
      <c r="K185" s="335"/>
    </row>
    <row r="186" s="1" customFormat="1" ht="15" customHeight="1">
      <c r="B186" s="312"/>
      <c r="C186" s="287" t="s">
        <v>721</v>
      </c>
      <c r="D186" s="287"/>
      <c r="E186" s="287"/>
      <c r="F186" s="310" t="s">
        <v>648</v>
      </c>
      <c r="G186" s="287"/>
      <c r="H186" s="287" t="s">
        <v>722</v>
      </c>
      <c r="I186" s="287" t="s">
        <v>723</v>
      </c>
      <c r="J186" s="287"/>
      <c r="K186" s="335"/>
    </row>
    <row r="187" s="1" customFormat="1" ht="15" customHeight="1">
      <c r="B187" s="312"/>
      <c r="C187" s="287" t="s">
        <v>724</v>
      </c>
      <c r="D187" s="287"/>
      <c r="E187" s="287"/>
      <c r="F187" s="310" t="s">
        <v>648</v>
      </c>
      <c r="G187" s="287"/>
      <c r="H187" s="287" t="s">
        <v>725</v>
      </c>
      <c r="I187" s="287" t="s">
        <v>723</v>
      </c>
      <c r="J187" s="287"/>
      <c r="K187" s="335"/>
    </row>
    <row r="188" s="1" customFormat="1" ht="15" customHeight="1">
      <c r="B188" s="312"/>
      <c r="C188" s="287" t="s">
        <v>726</v>
      </c>
      <c r="D188" s="287"/>
      <c r="E188" s="287"/>
      <c r="F188" s="310" t="s">
        <v>648</v>
      </c>
      <c r="G188" s="287"/>
      <c r="H188" s="287" t="s">
        <v>727</v>
      </c>
      <c r="I188" s="287" t="s">
        <v>723</v>
      </c>
      <c r="J188" s="287"/>
      <c r="K188" s="335"/>
    </row>
    <row r="189" s="1" customFormat="1" ht="15" customHeight="1">
      <c r="B189" s="312"/>
      <c r="C189" s="348" t="s">
        <v>728</v>
      </c>
      <c r="D189" s="287"/>
      <c r="E189" s="287"/>
      <c r="F189" s="310" t="s">
        <v>648</v>
      </c>
      <c r="G189" s="287"/>
      <c r="H189" s="287" t="s">
        <v>729</v>
      </c>
      <c r="I189" s="287" t="s">
        <v>730</v>
      </c>
      <c r="J189" s="349" t="s">
        <v>731</v>
      </c>
      <c r="K189" s="335"/>
    </row>
    <row r="190" s="1" customFormat="1" ht="15" customHeight="1">
      <c r="B190" s="312"/>
      <c r="C190" s="348" t="s">
        <v>39</v>
      </c>
      <c r="D190" s="287"/>
      <c r="E190" s="287"/>
      <c r="F190" s="310" t="s">
        <v>642</v>
      </c>
      <c r="G190" s="287"/>
      <c r="H190" s="284" t="s">
        <v>732</v>
      </c>
      <c r="I190" s="287" t="s">
        <v>733</v>
      </c>
      <c r="J190" s="287"/>
      <c r="K190" s="335"/>
    </row>
    <row r="191" s="1" customFormat="1" ht="15" customHeight="1">
      <c r="B191" s="312"/>
      <c r="C191" s="348" t="s">
        <v>734</v>
      </c>
      <c r="D191" s="287"/>
      <c r="E191" s="287"/>
      <c r="F191" s="310" t="s">
        <v>642</v>
      </c>
      <c r="G191" s="287"/>
      <c r="H191" s="287" t="s">
        <v>735</v>
      </c>
      <c r="I191" s="287" t="s">
        <v>677</v>
      </c>
      <c r="J191" s="287"/>
      <c r="K191" s="335"/>
    </row>
    <row r="192" s="1" customFormat="1" ht="15" customHeight="1">
      <c r="B192" s="312"/>
      <c r="C192" s="348" t="s">
        <v>736</v>
      </c>
      <c r="D192" s="287"/>
      <c r="E192" s="287"/>
      <c r="F192" s="310" t="s">
        <v>642</v>
      </c>
      <c r="G192" s="287"/>
      <c r="H192" s="287" t="s">
        <v>737</v>
      </c>
      <c r="I192" s="287" t="s">
        <v>677</v>
      </c>
      <c r="J192" s="287"/>
      <c r="K192" s="335"/>
    </row>
    <row r="193" s="1" customFormat="1" ht="15" customHeight="1">
      <c r="B193" s="312"/>
      <c r="C193" s="348" t="s">
        <v>738</v>
      </c>
      <c r="D193" s="287"/>
      <c r="E193" s="287"/>
      <c r="F193" s="310" t="s">
        <v>648</v>
      </c>
      <c r="G193" s="287"/>
      <c r="H193" s="287" t="s">
        <v>739</v>
      </c>
      <c r="I193" s="287" t="s">
        <v>677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740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741</v>
      </c>
      <c r="D200" s="351"/>
      <c r="E200" s="351"/>
      <c r="F200" s="351" t="s">
        <v>742</v>
      </c>
      <c r="G200" s="352"/>
      <c r="H200" s="351" t="s">
        <v>743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733</v>
      </c>
      <c r="D202" s="287"/>
      <c r="E202" s="287"/>
      <c r="F202" s="310" t="s">
        <v>40</v>
      </c>
      <c r="G202" s="287"/>
      <c r="H202" s="287" t="s">
        <v>744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41</v>
      </c>
      <c r="G203" s="287"/>
      <c r="H203" s="287" t="s">
        <v>745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746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42</v>
      </c>
      <c r="G205" s="287"/>
      <c r="H205" s="287" t="s">
        <v>747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748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689</v>
      </c>
      <c r="D208" s="287"/>
      <c r="E208" s="287"/>
      <c r="F208" s="310" t="s">
        <v>76</v>
      </c>
      <c r="G208" s="287"/>
      <c r="H208" s="287" t="s">
        <v>749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584</v>
      </c>
      <c r="G209" s="287"/>
      <c r="H209" s="287" t="s">
        <v>585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582</v>
      </c>
      <c r="G210" s="287"/>
      <c r="H210" s="287" t="s">
        <v>750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586</v>
      </c>
      <c r="G211" s="348"/>
      <c r="H211" s="339" t="s">
        <v>587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588</v>
      </c>
      <c r="G212" s="348"/>
      <c r="H212" s="339" t="s">
        <v>751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713</v>
      </c>
      <c r="D214" s="287"/>
      <c r="E214" s="287"/>
      <c r="F214" s="310">
        <v>1</v>
      </c>
      <c r="G214" s="348"/>
      <c r="H214" s="339" t="s">
        <v>752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753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754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755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2022-08-01T07:47:45Z</dcterms:created>
  <dcterms:modified xsi:type="dcterms:W3CDTF">2022-08-01T07:47:49Z</dcterms:modified>
</cp:coreProperties>
</file>